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wood\Desktop\Oct Bd mtg\"/>
    </mc:Choice>
  </mc:AlternateContent>
  <xr:revisionPtr revIDLastSave="0" documentId="8_{4490BBBD-6A10-488F-98D1-559A2323BCE1}" xr6:coauthVersionLast="47" xr6:coauthVersionMax="47" xr10:uidLastSave="{00000000-0000-0000-0000-000000000000}"/>
  <bookViews>
    <workbookView xWindow="-120" yWindow="-120" windowWidth="29040" windowHeight="15840" xr2:uid="{20814023-7FFE-4549-B958-235185C1084F}"/>
  </bookViews>
  <sheets>
    <sheet name="Fiscal stats" sheetId="1" r:id="rId1"/>
  </sheets>
  <externalReferences>
    <externalReference r:id="rId2"/>
  </externalReferences>
  <definedNames>
    <definedName name="_xlnm.Print_Area" localSheetId="0">'Fiscal stats'!$A$1:$N$58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2" i="1" l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M18" i="1"/>
  <c r="L18" i="1"/>
  <c r="K18" i="1"/>
  <c r="J18" i="1"/>
  <c r="I18" i="1"/>
  <c r="H18" i="1"/>
  <c r="G18" i="1"/>
  <c r="F18" i="1"/>
  <c r="E18" i="1"/>
  <c r="D18" i="1"/>
  <c r="C18" i="1"/>
  <c r="B18" i="1"/>
  <c r="N18" i="1" s="1"/>
  <c r="M17" i="1"/>
  <c r="L17" i="1"/>
  <c r="K17" i="1"/>
  <c r="J17" i="1"/>
  <c r="I17" i="1"/>
  <c r="H17" i="1"/>
  <c r="G17" i="1"/>
  <c r="F17" i="1"/>
  <c r="E17" i="1"/>
  <c r="D17" i="1"/>
  <c r="C17" i="1"/>
  <c r="B17" i="1"/>
  <c r="N17" i="1" s="1"/>
  <c r="M16" i="1"/>
  <c r="L16" i="1"/>
  <c r="K16" i="1"/>
  <c r="J16" i="1"/>
  <c r="I16" i="1"/>
  <c r="H16" i="1"/>
  <c r="G16" i="1"/>
  <c r="F16" i="1"/>
  <c r="E16" i="1"/>
  <c r="D16" i="1"/>
  <c r="C16" i="1"/>
  <c r="B16" i="1"/>
  <c r="N16" i="1" s="1"/>
  <c r="M15" i="1"/>
  <c r="L15" i="1"/>
  <c r="K15" i="1"/>
  <c r="J15" i="1"/>
  <c r="I15" i="1"/>
  <c r="H15" i="1"/>
  <c r="G15" i="1"/>
  <c r="F15" i="1"/>
  <c r="E15" i="1"/>
  <c r="D15" i="1"/>
  <c r="C15" i="1"/>
  <c r="B15" i="1"/>
  <c r="N15" i="1" s="1"/>
  <c r="M14" i="1"/>
  <c r="L14" i="1"/>
  <c r="K14" i="1"/>
  <c r="J14" i="1"/>
  <c r="I14" i="1"/>
  <c r="H14" i="1"/>
  <c r="G14" i="1"/>
  <c r="F14" i="1"/>
  <c r="E14" i="1"/>
  <c r="D14" i="1"/>
  <c r="C14" i="1"/>
  <c r="B14" i="1"/>
  <c r="N14" i="1" s="1"/>
  <c r="M13" i="1"/>
  <c r="L13" i="1"/>
  <c r="K13" i="1"/>
  <c r="J13" i="1"/>
  <c r="I13" i="1"/>
  <c r="H13" i="1"/>
  <c r="G13" i="1"/>
  <c r="F13" i="1"/>
  <c r="E13" i="1"/>
  <c r="D13" i="1"/>
  <c r="C13" i="1"/>
  <c r="B13" i="1"/>
  <c r="N13" i="1" s="1"/>
  <c r="M12" i="1"/>
  <c r="L12" i="1"/>
  <c r="K12" i="1"/>
  <c r="J12" i="1"/>
  <c r="I12" i="1"/>
  <c r="H12" i="1"/>
  <c r="G12" i="1"/>
  <c r="F12" i="1"/>
  <c r="N12" i="1" s="1"/>
  <c r="E12" i="1"/>
  <c r="D12" i="1"/>
  <c r="C12" i="1"/>
  <c r="B12" i="1"/>
  <c r="M11" i="1"/>
  <c r="L11" i="1"/>
  <c r="K11" i="1"/>
  <c r="K19" i="1" s="1"/>
  <c r="K26" i="1" s="1"/>
  <c r="J11" i="1"/>
  <c r="I11" i="1"/>
  <c r="H11" i="1"/>
  <c r="G11" i="1"/>
  <c r="F11" i="1"/>
  <c r="E11" i="1"/>
  <c r="D11" i="1"/>
  <c r="C11" i="1"/>
  <c r="C19" i="1" s="1"/>
  <c r="C26" i="1" s="1"/>
  <c r="B11" i="1"/>
  <c r="N11" i="1" s="1"/>
  <c r="M10" i="1"/>
  <c r="L10" i="1"/>
  <c r="K10" i="1"/>
  <c r="J10" i="1"/>
  <c r="I10" i="1"/>
  <c r="H10" i="1"/>
  <c r="G10" i="1"/>
  <c r="F10" i="1"/>
  <c r="E10" i="1"/>
  <c r="D10" i="1"/>
  <c r="C10" i="1"/>
  <c r="B10" i="1"/>
  <c r="N10" i="1" s="1"/>
  <c r="M9" i="1"/>
  <c r="L9" i="1"/>
  <c r="K9" i="1"/>
  <c r="J9" i="1"/>
  <c r="I9" i="1"/>
  <c r="H9" i="1"/>
  <c r="G9" i="1"/>
  <c r="F9" i="1"/>
  <c r="E9" i="1"/>
  <c r="D9" i="1"/>
  <c r="C9" i="1"/>
  <c r="B9" i="1"/>
  <c r="N9" i="1" s="1"/>
  <c r="M8" i="1"/>
  <c r="L8" i="1"/>
  <c r="K8" i="1"/>
  <c r="J8" i="1"/>
  <c r="I8" i="1"/>
  <c r="H8" i="1"/>
  <c r="G8" i="1"/>
  <c r="F8" i="1"/>
  <c r="E8" i="1"/>
  <c r="D8" i="1"/>
  <c r="C8" i="1"/>
  <c r="B8" i="1"/>
  <c r="N8" i="1" s="1"/>
  <c r="M7" i="1"/>
  <c r="M19" i="1" s="1"/>
  <c r="M26" i="1" s="1"/>
  <c r="L7" i="1"/>
  <c r="L19" i="1" s="1"/>
  <c r="L26" i="1" s="1"/>
  <c r="K7" i="1"/>
  <c r="J7" i="1"/>
  <c r="J19" i="1" s="1"/>
  <c r="J26" i="1" s="1"/>
  <c r="I7" i="1"/>
  <c r="I19" i="1" s="1"/>
  <c r="I26" i="1" s="1"/>
  <c r="H7" i="1"/>
  <c r="H19" i="1" s="1"/>
  <c r="H26" i="1" s="1"/>
  <c r="G7" i="1"/>
  <c r="G19" i="1" s="1"/>
  <c r="G26" i="1" s="1"/>
  <c r="F7" i="1"/>
  <c r="F19" i="1" s="1"/>
  <c r="F26" i="1" s="1"/>
  <c r="E7" i="1"/>
  <c r="E19" i="1" s="1"/>
  <c r="E26" i="1" s="1"/>
  <c r="D7" i="1"/>
  <c r="D19" i="1" s="1"/>
  <c r="D26" i="1" s="1"/>
  <c r="C7" i="1"/>
  <c r="B7" i="1"/>
  <c r="B19" i="1" s="1"/>
  <c r="B26" i="1" l="1"/>
  <c r="N19" i="1"/>
  <c r="N26" i="1" s="1"/>
  <c r="N7" i="1"/>
</calcChain>
</file>

<file path=xl/sharedStrings.xml><?xml version="1.0" encoding="utf-8"?>
<sst xmlns="http://schemas.openxmlformats.org/spreadsheetml/2006/main" count="74" uniqueCount="60">
  <si>
    <t>CURRENT FISCAL YEAR-TO-DATE STATISTICS REPORT FOR FY 25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</si>
  <si>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</si>
  <si>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</si>
  <si>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</si>
  <si>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</si>
  <si>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</si>
  <si>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</si>
  <si>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>ILL</t>
  </si>
  <si>
    <t xml:space="preserve">  Fax</t>
  </si>
  <si>
    <t>Web Alley</t>
  </si>
  <si>
    <t>Reference</t>
  </si>
  <si>
    <t>Delivery</t>
  </si>
  <si>
    <t>Book Bags</t>
  </si>
  <si>
    <t>Passports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</si>
  <si>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</si>
  <si>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</si>
  <si>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</si>
  <si>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</si>
  <si>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</si>
  <si>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</si>
  <si>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</si>
  <si>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</si>
  <si>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</si>
  <si>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</si>
  <si>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</si>
  <si>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</si>
  <si>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</si>
  <si>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</si>
  <si>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</si>
  <si>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</si>
  <si>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</si>
  <si>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</si>
  <si>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</si>
  <si>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FY25</t>
  </si>
  <si>
    <t>FY24</t>
  </si>
  <si>
    <t>FY23</t>
  </si>
  <si>
    <t>FY22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</si>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</sst>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-yy;@"/>
  </numFmts>
  <fonts count="4" x14ac:knownFonts="1">
    <font>
      <sz val="11"/>
      <color theme="1"/>
      <name val="Aptos Narrow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3" fillId="0" borderId="0" xfId="0" applyNumberFormat="1" applyFont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horizontal="right" vertical="justify"/>
    </xf>
    <xf numFmtId="0" fontId="3" fillId="0" borderId="1" xfId="0" applyFont="1" applyBorder="1" applyAlignment="1">
      <alignment horizontal="right"/>
    </xf>
    <xf numFmtId="4" fontId="2" fillId="0" borderId="0" xfId="0" applyNumberFormat="1" applyFont="1"/>
    <xf numFmtId="0" fontId="3" fillId="0" borderId="1" xfId="0" applyFont="1" applyBorder="1"/>
    <xf numFmtId="40" fontId="2" fillId="0" borderId="1" xfId="0" applyNumberFormat="1" applyFont="1" applyBorder="1" applyAlignment="1">
      <alignment horizontal="right" vertical="justify"/>
    </xf>
    <xf numFmtId="0" fontId="2" fillId="0" borderId="1" xfId="0" applyFont="1" applyBorder="1" applyAlignment="1">
      <alignment horizontal="right" vertical="justify"/>
    </xf>
    <xf numFmtId="4" fontId="2" fillId="0" borderId="1" xfId="0" applyNumberFormat="1" applyFont="1" applyBorder="1" applyAlignment="1" applyProtection="1">
      <alignment horizontal="right" vertical="justify"/>
      <protection locked="0"/>
    </xf>
    <xf numFmtId="4" fontId="3" fillId="0" borderId="1" xfId="0" applyNumberFormat="1" applyFont="1" applyBorder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Share\Common\Administration\Board%20Meetings-REPORTS\_MasterStats\PACKET%20FORMS-STATS.xlsx" TargetMode="External"/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VID Template"/>
      <sheetName val="Statistics Sources"/>
      <sheetName val="Fiscal"/>
      <sheetName val="Monthly"/>
      <sheetName val="Template"/>
      <sheetName val="Fiscal stats"/>
      <sheetName val="Sept 24"/>
      <sheetName val="Aug 24"/>
      <sheetName val="JULY 24"/>
      <sheetName val="JULY 23"/>
      <sheetName val="Aug 23"/>
      <sheetName val="Sept 23"/>
      <sheetName val="Oct 23"/>
      <sheetName val="Nov 23"/>
      <sheetName val="Dec 23"/>
      <sheetName val="Jan 24"/>
      <sheetName val="Feb 24"/>
      <sheetName val="Mar 24"/>
      <sheetName val="Apr 24"/>
      <sheetName val="May 24"/>
      <sheetName val="June 24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  <sheetName val="Mar 23"/>
      <sheetName val="April 23"/>
      <sheetName val="May 23"/>
      <sheetName val="June 23"/>
    </sheetNames>
    <sheetDataSet>
      <sheetData sheetId="0"/>
      <sheetData sheetId="1"/>
      <sheetData sheetId="2"/>
      <sheetData sheetId="3">
        <row r="232">
          <cell r="DG232">
            <v>1566.77</v>
          </cell>
          <cell r="DH232">
            <v>1613.29</v>
          </cell>
          <cell r="DI232">
            <v>1667.68</v>
          </cell>
        </row>
        <row r="233">
          <cell r="DG233">
            <v>950.11</v>
          </cell>
          <cell r="DH233">
            <v>712</v>
          </cell>
          <cell r="DI233">
            <v>931.28</v>
          </cell>
        </row>
        <row r="234">
          <cell r="DG234">
            <v>31</v>
          </cell>
          <cell r="DH234">
            <v>40</v>
          </cell>
          <cell r="DI234">
            <v>13</v>
          </cell>
        </row>
        <row r="235">
          <cell r="DH235">
            <v>5</v>
          </cell>
          <cell r="DI235">
            <v>0</v>
          </cell>
        </row>
        <row r="240">
          <cell r="DG240">
            <v>3475</v>
          </cell>
          <cell r="DH240">
            <v>5335</v>
          </cell>
          <cell r="DI240">
            <v>4785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8C6BF-7365-4F84-88D9-7E85DF20FBEB}">
  <dimension ref="A1:N52"/>
  <sheetViews>
    <sheetView tabSelected="1" view="pageLayout" zoomScale="85" zoomScaleNormal="100" zoomScalePageLayoutView="85" workbookViewId="0">
      <selection activeCell="J7" sqref="J7"/>
    </sheetView>
  </sheetViews>
  <sheetFormatPr defaultRowHeight="15" x14ac:dyDescent="0.25"/>
  <cols>
    <col min="1" max="1" width="13.5703125" bestFit="1" customWidth="1"/>
    <col min="2" max="14" width="11" customWidth="1"/>
  </cols>
  <sheetData>
    <row r="1" spans="1:14" x14ac:dyDescent="0.25">
      <c r="A1" s="1"/>
      <c r="B1" s="2"/>
      <c r="C1" s="2"/>
      <c r="D1" s="2"/>
      <c r="E1" s="3"/>
      <c r="F1" s="3" t="s">
        <v>0</v>
      </c>
      <c r="G1" s="3"/>
      <c r="H1" s="3"/>
      <c r="I1" s="3"/>
      <c r="J1" s="3"/>
      <c r="K1" s="3"/>
      <c r="L1" s="1"/>
      <c r="M1" s="1"/>
      <c r="N1" s="1"/>
    </row>
    <row r="2" spans="1:14" x14ac:dyDescent="0.25">
      <c r="A2" s="1"/>
      <c r="B2" s="2"/>
      <c r="C2" s="2"/>
      <c r="D2" s="2"/>
      <c r="E2" s="2"/>
      <c r="F2" s="3"/>
      <c r="G2" s="4"/>
      <c r="H2" s="2"/>
      <c r="I2" s="2"/>
      <c r="J2" s="2"/>
      <c r="K2" s="2"/>
      <c r="L2" s="2"/>
      <c r="M2" s="2"/>
      <c r="N2" s="2"/>
    </row>
    <row r="3" spans="1:14" x14ac:dyDescent="0.25">
      <c r="A3" s="1"/>
      <c r="B3" s="3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1"/>
      <c r="B4" s="2"/>
      <c r="C4" s="2"/>
      <c r="D4" s="2"/>
      <c r="E4" s="2"/>
      <c r="F4" s="2"/>
      <c r="G4" s="5"/>
      <c r="H4" s="2"/>
      <c r="I4" s="2"/>
      <c r="J4" s="2"/>
      <c r="K4" s="2"/>
      <c r="L4" s="2"/>
      <c r="M4" s="2"/>
      <c r="N4" s="2"/>
    </row>
    <row r="5" spans="1:14" x14ac:dyDescent="0.25">
      <c r="A5" s="2"/>
      <c r="B5" s="6"/>
      <c r="C5" s="6"/>
      <c r="D5" s="6"/>
      <c r="E5" s="6"/>
      <c r="F5" s="6"/>
      <c r="G5" s="6"/>
      <c r="H5" s="6" t="s">
        <v>1</v>
      </c>
      <c r="I5" s="6" t="s">
        <v>2</v>
      </c>
      <c r="J5" s="6"/>
      <c r="K5" s="6" t="s">
        <v>3</v>
      </c>
      <c r="L5" s="6"/>
      <c r="M5" s="6"/>
      <c r="N5" s="6"/>
    </row>
    <row r="6" spans="1:14" x14ac:dyDescent="0.25">
      <c r="A6" s="3" t="s">
        <v>4</v>
      </c>
      <c r="B6" s="6" t="s">
        <v>5</v>
      </c>
      <c r="C6" s="6" t="s">
        <v>6</v>
      </c>
      <c r="D6" s="6" t="s">
        <v>7</v>
      </c>
      <c r="E6" s="6" t="s">
        <v>8</v>
      </c>
      <c r="F6" s="6" t="s">
        <v>9</v>
      </c>
      <c r="G6" s="7" t="s">
        <v>10</v>
      </c>
      <c r="H6" s="6" t="s">
        <v>11</v>
      </c>
      <c r="I6" s="6" t="s">
        <v>12</v>
      </c>
      <c r="J6" s="6" t="s">
        <v>13</v>
      </c>
      <c r="K6" s="6" t="s">
        <v>14</v>
      </c>
      <c r="L6" s="6" t="s">
        <v>15</v>
      </c>
      <c r="M6" s="6" t="s">
        <v>16</v>
      </c>
      <c r="N6" s="6" t="s">
        <v>17</v>
      </c>
    </row>
    <row r="7" spans="1:14" x14ac:dyDescent="0.25">
      <c r="A7" s="8" t="s">
        <v>18</v>
      </c>
      <c r="B7" s="9">
        <f>[1]Monthly!$DG$232</f>
        <v>1566.77</v>
      </c>
      <c r="C7" s="9">
        <f>[1]Monthly!$DG$233</f>
        <v>950.11</v>
      </c>
      <c r="D7" s="9">
        <f>[1]Monthly!$DG$234</f>
        <v>31</v>
      </c>
      <c r="E7" s="9">
        <f>[1]Monthly!$DG$235</f>
        <v>0</v>
      </c>
      <c r="F7" s="9">
        <f>[1]Monthly!$DG$236</f>
        <v>0</v>
      </c>
      <c r="G7" s="9">
        <f>[1]Monthly!$DG$237</f>
        <v>0</v>
      </c>
      <c r="H7" s="9">
        <f>[1]Monthly!$DG$238</f>
        <v>0</v>
      </c>
      <c r="I7" s="9">
        <f>[1]Monthly!$DG$239</f>
        <v>0</v>
      </c>
      <c r="J7" s="9">
        <f>[1]Monthly!$DG$240</f>
        <v>3475</v>
      </c>
      <c r="K7" s="9">
        <f>[1]Monthly!$DG$241</f>
        <v>0</v>
      </c>
      <c r="L7" s="9">
        <f>[1]Monthly!$DG$242</f>
        <v>0</v>
      </c>
      <c r="M7" s="9">
        <f>[1]Monthly!$DG$246</f>
        <v>0</v>
      </c>
      <c r="N7" s="10">
        <f>SUM(B7:M7)</f>
        <v>6022.88</v>
      </c>
    </row>
    <row r="8" spans="1:14" x14ac:dyDescent="0.25">
      <c r="A8" s="8" t="s">
        <v>19</v>
      </c>
      <c r="B8" s="9">
        <f>[1]Monthly!$DH$232</f>
        <v>1613.29</v>
      </c>
      <c r="C8" s="9">
        <f>[1]Monthly!$DH$233</f>
        <v>712</v>
      </c>
      <c r="D8" s="9">
        <f>[1]Monthly!$DH$234</f>
        <v>40</v>
      </c>
      <c r="E8" s="9">
        <f>[1]Monthly!$DH$235</f>
        <v>5</v>
      </c>
      <c r="F8" s="9">
        <f>[1]Monthly!$DH$236</f>
        <v>0</v>
      </c>
      <c r="G8" s="9">
        <f>[1]Monthly!$DH$237</f>
        <v>0</v>
      </c>
      <c r="H8" s="9">
        <f>[1]Monthly!$DH$238</f>
        <v>0</v>
      </c>
      <c r="I8" s="9">
        <f>[1]Monthly!$DH$239</f>
        <v>0</v>
      </c>
      <c r="J8" s="9">
        <f>[1]Monthly!$DH$240</f>
        <v>5335</v>
      </c>
      <c r="K8" s="9">
        <f>[1]Monthly!$DH$241</f>
        <v>0</v>
      </c>
      <c r="L8" s="9">
        <f>[1]Monthly!$DH$242</f>
        <v>0</v>
      </c>
      <c r="M8" s="9">
        <f>[1]Monthly!$DH$246</f>
        <v>0</v>
      </c>
      <c r="N8" s="10">
        <f t="shared" ref="N8:N19" si="0">SUM(B8:M8)</f>
        <v>7705.29</v>
      </c>
    </row>
    <row r="9" spans="1:14" x14ac:dyDescent="0.25">
      <c r="A9" s="8" t="s">
        <v>20</v>
      </c>
      <c r="B9" s="9">
        <f>[1]Monthly!$DI$232</f>
        <v>1667.68</v>
      </c>
      <c r="C9" s="9">
        <f>[1]Monthly!$DI$233</f>
        <v>931.28</v>
      </c>
      <c r="D9" s="9">
        <f>[1]Monthly!$DI$234</f>
        <v>13</v>
      </c>
      <c r="E9" s="9">
        <f>[1]Monthly!$DI$235</f>
        <v>0</v>
      </c>
      <c r="F9" s="9">
        <f>[1]Monthly!$DI$236</f>
        <v>0</v>
      </c>
      <c r="G9" s="9">
        <f>[1]Monthly!$DI$237</f>
        <v>0</v>
      </c>
      <c r="H9" s="9">
        <f>[1]Monthly!$DI$238</f>
        <v>0</v>
      </c>
      <c r="I9" s="9">
        <f>[1]Monthly!$DI$239</f>
        <v>0</v>
      </c>
      <c r="J9" s="9">
        <f>[1]Monthly!$DI$240</f>
        <v>4785</v>
      </c>
      <c r="K9" s="9">
        <f>[1]Monthly!$DI$241</f>
        <v>0</v>
      </c>
      <c r="L9" s="9">
        <f>[1]Monthly!$DI$242</f>
        <v>0</v>
      </c>
      <c r="M9" s="9">
        <f>[1]Monthly!$DI$246</f>
        <v>0</v>
      </c>
      <c r="N9" s="10">
        <f t="shared" si="0"/>
        <v>7396.96</v>
      </c>
    </row>
    <row r="10" spans="1:14" x14ac:dyDescent="0.25">
      <c r="A10" s="8" t="s">
        <v>21</v>
      </c>
      <c r="B10" s="9">
        <f>[1]Monthly!$DJ$232</f>
        <v>0</v>
      </c>
      <c r="C10" s="9">
        <f>[1]Monthly!$DJ$233</f>
        <v>0</v>
      </c>
      <c r="D10" s="9">
        <f>[1]Monthly!$DJ$234</f>
        <v>0</v>
      </c>
      <c r="E10" s="9">
        <f>[1]Monthly!$DJ$235</f>
        <v>0</v>
      </c>
      <c r="F10" s="9">
        <f>[1]Monthly!$DJ$236</f>
        <v>0</v>
      </c>
      <c r="G10" s="9">
        <f>[1]Monthly!$DJ$237</f>
        <v>0</v>
      </c>
      <c r="H10" s="9">
        <f>[1]Monthly!$DJ$238</f>
        <v>0</v>
      </c>
      <c r="I10" s="9">
        <f>[1]Monthly!$DJ$239</f>
        <v>0</v>
      </c>
      <c r="J10" s="9">
        <f>[1]Monthly!$DJ$240</f>
        <v>0</v>
      </c>
      <c r="K10" s="9">
        <f>[1]Monthly!$DJ$241</f>
        <v>0</v>
      </c>
      <c r="L10" s="9">
        <f>[1]Monthly!$DJ$242</f>
        <v>0</v>
      </c>
      <c r="M10" s="9">
        <f>[1]Monthly!$DJ$246</f>
        <v>0</v>
      </c>
      <c r="N10" s="10">
        <f t="shared" si="0"/>
        <v>0</v>
      </c>
    </row>
    <row r="11" spans="1:14" x14ac:dyDescent="0.25">
      <c r="A11" s="8" t="s">
        <v>22</v>
      </c>
      <c r="B11" s="9">
        <f>[1]Monthly!$DK$232</f>
        <v>0</v>
      </c>
      <c r="C11" s="9">
        <f>[1]Monthly!$DK$233</f>
        <v>0</v>
      </c>
      <c r="D11" s="9">
        <f>[1]Monthly!$DK$234</f>
        <v>0</v>
      </c>
      <c r="E11" s="9">
        <f>[1]Monthly!$DK$235</f>
        <v>0</v>
      </c>
      <c r="F11" s="9">
        <f>[1]Monthly!$DK$236</f>
        <v>0</v>
      </c>
      <c r="G11" s="9">
        <f>[1]Monthly!$DK$237</f>
        <v>0</v>
      </c>
      <c r="H11" s="9">
        <f>[1]Monthly!$DK$238</f>
        <v>0</v>
      </c>
      <c r="I11" s="9">
        <f>[1]Monthly!$DK$239</f>
        <v>0</v>
      </c>
      <c r="J11" s="9">
        <f>[1]Monthly!$DK$240</f>
        <v>0</v>
      </c>
      <c r="K11" s="9">
        <f>[1]Monthly!$DK$241</f>
        <v>0</v>
      </c>
      <c r="L11" s="9">
        <f>[1]Monthly!$DK$242</f>
        <v>0</v>
      </c>
      <c r="M11" s="9">
        <f>[1]Monthly!$DK$246</f>
        <v>0</v>
      </c>
      <c r="N11" s="10">
        <f t="shared" si="0"/>
        <v>0</v>
      </c>
    </row>
    <row r="12" spans="1:14" x14ac:dyDescent="0.25">
      <c r="A12" s="8" t="s">
        <v>23</v>
      </c>
      <c r="B12" s="9">
        <f>[1]Monthly!$DL$232</f>
        <v>0</v>
      </c>
      <c r="C12" s="9">
        <f>[1]Monthly!$DL$233</f>
        <v>0</v>
      </c>
      <c r="D12" s="9">
        <f>[1]Monthly!$DL$234</f>
        <v>0</v>
      </c>
      <c r="E12" s="9">
        <f>[1]Monthly!$DL$235</f>
        <v>0</v>
      </c>
      <c r="F12" s="9">
        <f>[1]Monthly!$DL$236</f>
        <v>0</v>
      </c>
      <c r="G12" s="9">
        <f>[1]Monthly!$DL$237</f>
        <v>0</v>
      </c>
      <c r="H12" s="9">
        <f>[1]Monthly!$DL$238</f>
        <v>0</v>
      </c>
      <c r="I12" s="9">
        <f>[1]Monthly!$DL$239</f>
        <v>0</v>
      </c>
      <c r="J12" s="9">
        <f>[1]Monthly!$DL$240</f>
        <v>0</v>
      </c>
      <c r="K12" s="9">
        <f>[1]Monthly!$DL$241</f>
        <v>0</v>
      </c>
      <c r="L12" s="9">
        <f>[1]Monthly!$DL$242</f>
        <v>0</v>
      </c>
      <c r="M12" s="9">
        <f>[1]Monthly!$DL$246</f>
        <v>0</v>
      </c>
      <c r="N12" s="10">
        <f t="shared" si="0"/>
        <v>0</v>
      </c>
    </row>
    <row r="13" spans="1:14" x14ac:dyDescent="0.25">
      <c r="A13" s="8" t="s">
        <v>24</v>
      </c>
      <c r="B13" s="9">
        <f>[1]Monthly!$DM$232</f>
        <v>0</v>
      </c>
      <c r="C13" s="9">
        <f>[1]Monthly!$DM$233</f>
        <v>0</v>
      </c>
      <c r="D13" s="9">
        <f>[1]Monthly!$DM$234</f>
        <v>0</v>
      </c>
      <c r="E13" s="9">
        <f>[1]Monthly!$DM$235</f>
        <v>0</v>
      </c>
      <c r="F13" s="9">
        <f>[1]Monthly!$DM$236</f>
        <v>0</v>
      </c>
      <c r="G13" s="9">
        <f>[1]Monthly!$DM$237</f>
        <v>0</v>
      </c>
      <c r="H13" s="9">
        <f>[1]Monthly!$DM$238</f>
        <v>0</v>
      </c>
      <c r="I13" s="9">
        <f>[1]Monthly!$DM$239</f>
        <v>0</v>
      </c>
      <c r="J13" s="9">
        <f>[1]Monthly!$DM$240</f>
        <v>0</v>
      </c>
      <c r="K13" s="9">
        <f>[1]Monthly!$DM$241</f>
        <v>0</v>
      </c>
      <c r="L13" s="9">
        <f>[1]Monthly!$DM$242</f>
        <v>0</v>
      </c>
      <c r="M13" s="9">
        <f>[1]Monthly!$DM$246</f>
        <v>0</v>
      </c>
      <c r="N13" s="10">
        <f t="shared" si="0"/>
        <v>0</v>
      </c>
    </row>
    <row r="14" spans="1:14" x14ac:dyDescent="0.25">
      <c r="A14" s="8" t="s">
        <v>25</v>
      </c>
      <c r="B14" s="9">
        <f>[1]Monthly!$DN$232</f>
        <v>0</v>
      </c>
      <c r="C14" s="9">
        <f>[1]Monthly!$DN$233</f>
        <v>0</v>
      </c>
      <c r="D14" s="9">
        <f>[1]Monthly!$DN$234</f>
        <v>0</v>
      </c>
      <c r="E14" s="9">
        <f>[1]Monthly!$DN$235</f>
        <v>0</v>
      </c>
      <c r="F14" s="9">
        <f>[1]Monthly!$DN$236</f>
        <v>0</v>
      </c>
      <c r="G14" s="9">
        <f>[1]Monthly!$DN$237</f>
        <v>0</v>
      </c>
      <c r="H14" s="9">
        <f>[1]Monthly!$DN$238</f>
        <v>0</v>
      </c>
      <c r="I14" s="9">
        <f>[1]Monthly!$DN$239</f>
        <v>0</v>
      </c>
      <c r="J14" s="9">
        <f>[1]Monthly!$DN$240</f>
        <v>0</v>
      </c>
      <c r="K14" s="9">
        <f>[1]Monthly!$DN$241</f>
        <v>0</v>
      </c>
      <c r="L14" s="9">
        <f>[1]Monthly!$DN$242</f>
        <v>0</v>
      </c>
      <c r="M14" s="9">
        <f>[1]Monthly!$DN$246</f>
        <v>0</v>
      </c>
      <c r="N14" s="10">
        <f t="shared" si="0"/>
        <v>0</v>
      </c>
    </row>
    <row r="15" spans="1:14" x14ac:dyDescent="0.25">
      <c r="A15" s="8" t="s">
        <v>26</v>
      </c>
      <c r="B15" s="9">
        <f>[1]Monthly!$DO$232</f>
        <v>0</v>
      </c>
      <c r="C15" s="9">
        <f>[1]Monthly!$DO$233</f>
        <v>0</v>
      </c>
      <c r="D15" s="9">
        <f>[1]Monthly!$DO$234</f>
        <v>0</v>
      </c>
      <c r="E15" s="9">
        <f>[1]Monthly!$DO$235</f>
        <v>0</v>
      </c>
      <c r="F15" s="9">
        <f>[1]Monthly!$DO$236</f>
        <v>0</v>
      </c>
      <c r="G15" s="9">
        <f>[1]Monthly!$DO$237</f>
        <v>0</v>
      </c>
      <c r="H15" s="9">
        <f>[1]Monthly!$DO$238</f>
        <v>0</v>
      </c>
      <c r="I15" s="9">
        <f>[1]Monthly!$DO$239</f>
        <v>0</v>
      </c>
      <c r="J15" s="9">
        <f>[1]Monthly!$DO$240</f>
        <v>0</v>
      </c>
      <c r="K15" s="9">
        <f>[1]Monthly!$DO$241</f>
        <v>0</v>
      </c>
      <c r="L15" s="9">
        <f>[1]Monthly!$DO$242</f>
        <v>0</v>
      </c>
      <c r="M15" s="9">
        <f>[1]Monthly!$DO$246</f>
        <v>0</v>
      </c>
      <c r="N15" s="10">
        <f t="shared" si="0"/>
        <v>0</v>
      </c>
    </row>
    <row r="16" spans="1:14" x14ac:dyDescent="0.25">
      <c r="A16" s="8" t="s">
        <v>27</v>
      </c>
      <c r="B16" s="9">
        <f>[1]Monthly!$DP$232</f>
        <v>0</v>
      </c>
      <c r="C16" s="9">
        <f>[1]Monthly!$DP$233</f>
        <v>0</v>
      </c>
      <c r="D16" s="9">
        <f>[1]Monthly!$DP$234</f>
        <v>0</v>
      </c>
      <c r="E16" s="9">
        <f>[1]Monthly!$DP$235</f>
        <v>0</v>
      </c>
      <c r="F16" s="9">
        <f>[1]Monthly!$DP$236</f>
        <v>0</v>
      </c>
      <c r="G16" s="9">
        <f>[1]Monthly!$DP$237</f>
        <v>0</v>
      </c>
      <c r="H16" s="9">
        <f>[1]Monthly!$DP$238</f>
        <v>0</v>
      </c>
      <c r="I16" s="9">
        <f>[1]Monthly!$DP$239</f>
        <v>0</v>
      </c>
      <c r="J16" s="9">
        <f>[1]Monthly!$DP$240</f>
        <v>0</v>
      </c>
      <c r="K16" s="9">
        <f>[1]Monthly!$DP$241</f>
        <v>0</v>
      </c>
      <c r="L16" s="9">
        <f>[1]Monthly!$DP$242</f>
        <v>0</v>
      </c>
      <c r="M16" s="9">
        <f>[1]Monthly!$DP$246</f>
        <v>0</v>
      </c>
      <c r="N16" s="10">
        <f t="shared" si="0"/>
        <v>0</v>
      </c>
    </row>
    <row r="17" spans="1:14" x14ac:dyDescent="0.25">
      <c r="A17" s="8" t="s">
        <v>28</v>
      </c>
      <c r="B17" s="9">
        <f>[1]Monthly!$DQ$232</f>
        <v>0</v>
      </c>
      <c r="C17" s="9">
        <f>[1]Monthly!$DQ$233</f>
        <v>0</v>
      </c>
      <c r="D17" s="9">
        <f>[1]Monthly!$DQ$234</f>
        <v>0</v>
      </c>
      <c r="E17" s="9">
        <f>[1]Monthly!$DQ$235</f>
        <v>0</v>
      </c>
      <c r="F17" s="9">
        <f>[1]Monthly!$DQ$236</f>
        <v>0</v>
      </c>
      <c r="G17" s="9">
        <f>[1]Monthly!$DQ$237</f>
        <v>0</v>
      </c>
      <c r="H17" s="9">
        <f>[1]Monthly!$DQ$238</f>
        <v>0</v>
      </c>
      <c r="I17" s="9">
        <f>[1]Monthly!$DQ$239</f>
        <v>0</v>
      </c>
      <c r="J17" s="9">
        <f>[1]Monthly!$DQ$240</f>
        <v>0</v>
      </c>
      <c r="K17" s="9">
        <f>[1]Monthly!$DQ$241</f>
        <v>0</v>
      </c>
      <c r="L17" s="9">
        <f>[1]Monthly!$DQ$242</f>
        <v>0</v>
      </c>
      <c r="M17" s="9">
        <f>[1]Monthly!$DQ$246</f>
        <v>0</v>
      </c>
      <c r="N17" s="10">
        <f t="shared" si="0"/>
        <v>0</v>
      </c>
    </row>
    <row r="18" spans="1:14" x14ac:dyDescent="0.25">
      <c r="A18" s="8" t="s">
        <v>29</v>
      </c>
      <c r="B18" s="9">
        <f>[1]Monthly!$DR$232</f>
        <v>0</v>
      </c>
      <c r="C18" s="9">
        <f>[1]Monthly!$DR$233</f>
        <v>0</v>
      </c>
      <c r="D18" s="9">
        <f>[1]Monthly!$DR$234</f>
        <v>0</v>
      </c>
      <c r="E18" s="9">
        <f>[1]Monthly!$DR$235</f>
        <v>0</v>
      </c>
      <c r="F18" s="9">
        <f>[1]Monthly!$DR$236</f>
        <v>0</v>
      </c>
      <c r="G18" s="9">
        <f>[1]Monthly!$DR$237</f>
        <v>0</v>
      </c>
      <c r="H18" s="9">
        <f>[1]Monthly!$DR$238</f>
        <v>0</v>
      </c>
      <c r="I18" s="9">
        <f>[1]Monthly!$DR$239</f>
        <v>0</v>
      </c>
      <c r="J18" s="9">
        <f>[1]Monthly!$DR$240</f>
        <v>0</v>
      </c>
      <c r="K18" s="9">
        <f>[1]Monthly!$DR$241</f>
        <v>0</v>
      </c>
      <c r="L18" s="9">
        <f>[1]Monthly!$DR$242</f>
        <v>0</v>
      </c>
      <c r="M18" s="9">
        <f>[1]Monthly!$DR$246</f>
        <v>0</v>
      </c>
      <c r="N18" s="10">
        <f t="shared" si="0"/>
        <v>0</v>
      </c>
    </row>
    <row r="19" spans="1:14" x14ac:dyDescent="0.25">
      <c r="A19" s="11" t="s">
        <v>30</v>
      </c>
      <c r="B19" s="9">
        <f t="shared" ref="B19:M19" si="1">SUM(B7:B18)</f>
        <v>4847.74</v>
      </c>
      <c r="C19" s="9">
        <f t="shared" si="1"/>
        <v>2593.3900000000003</v>
      </c>
      <c r="D19" s="9">
        <f t="shared" si="1"/>
        <v>84</v>
      </c>
      <c r="E19" s="9">
        <f t="shared" si="1"/>
        <v>5</v>
      </c>
      <c r="F19" s="9">
        <f t="shared" si="1"/>
        <v>0</v>
      </c>
      <c r="G19" s="9">
        <f t="shared" si="1"/>
        <v>0</v>
      </c>
      <c r="H19" s="9">
        <f t="shared" si="1"/>
        <v>0</v>
      </c>
      <c r="I19" s="9">
        <f t="shared" si="1"/>
        <v>0</v>
      </c>
      <c r="J19" s="9">
        <f t="shared" si="1"/>
        <v>13595</v>
      </c>
      <c r="K19" s="9">
        <f t="shared" si="1"/>
        <v>0</v>
      </c>
      <c r="L19" s="9">
        <f t="shared" si="1"/>
        <v>0</v>
      </c>
      <c r="M19" s="9">
        <f t="shared" si="1"/>
        <v>0</v>
      </c>
      <c r="N19" s="10">
        <f t="shared" si="0"/>
        <v>21125.13</v>
      </c>
    </row>
    <row r="20" spans="1:14" x14ac:dyDescent="0.25">
      <c r="A20" s="1"/>
      <c r="B20" s="2"/>
      <c r="C20" s="2"/>
      <c r="D20" s="2"/>
      <c r="E20" s="2"/>
      <c r="F20" s="2"/>
      <c r="G20" s="12"/>
      <c r="H20" s="2"/>
      <c r="I20" s="2"/>
      <c r="J20" s="2"/>
      <c r="K20" s="2"/>
      <c r="L20" s="2"/>
      <c r="M20" s="2"/>
      <c r="N20" s="2"/>
    </row>
    <row r="21" spans="1:14" x14ac:dyDescent="0.25">
      <c r="A21" s="1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6"/>
      <c r="N23" s="2"/>
    </row>
    <row r="24" spans="1:14" x14ac:dyDescent="0.25">
      <c r="A24" s="2"/>
      <c r="B24" s="6"/>
      <c r="C24" s="6"/>
      <c r="D24" s="6"/>
      <c r="E24" s="6"/>
      <c r="F24" s="6"/>
      <c r="G24" s="6"/>
      <c r="H24" s="6" t="s">
        <v>1</v>
      </c>
      <c r="I24" s="6" t="s">
        <v>2</v>
      </c>
      <c r="J24" s="6"/>
      <c r="K24" s="6" t="s">
        <v>31</v>
      </c>
      <c r="L24" s="6"/>
      <c r="M24" s="6"/>
      <c r="N24" s="5"/>
    </row>
    <row r="25" spans="1:14" x14ac:dyDescent="0.25">
      <c r="A25" s="2"/>
      <c r="B25" s="6" t="s">
        <v>32</v>
      </c>
      <c r="C25" s="6" t="s">
        <v>6</v>
      </c>
      <c r="D25" s="6" t="s">
        <v>7</v>
      </c>
      <c r="E25" s="6" t="s">
        <v>8</v>
      </c>
      <c r="F25" s="6" t="s">
        <v>9</v>
      </c>
      <c r="G25" s="7" t="s">
        <v>10</v>
      </c>
      <c r="H25" s="6" t="s">
        <v>11</v>
      </c>
      <c r="I25" s="6" t="s">
        <v>12</v>
      </c>
      <c r="J25" s="6" t="s">
        <v>13</v>
      </c>
      <c r="K25" s="6" t="s">
        <v>14</v>
      </c>
      <c r="L25" s="6" t="s">
        <v>15</v>
      </c>
      <c r="M25" s="6" t="s">
        <v>16</v>
      </c>
      <c r="N25" s="6" t="s">
        <v>17</v>
      </c>
    </row>
    <row r="26" spans="1:14" x14ac:dyDescent="0.25">
      <c r="A26" s="13" t="s">
        <v>33</v>
      </c>
      <c r="B26" s="9">
        <f>B19</f>
        <v>4847.74</v>
      </c>
      <c r="C26" s="9">
        <f t="shared" ref="C26:N26" si="2">C19</f>
        <v>2593.3900000000003</v>
      </c>
      <c r="D26" s="9">
        <f t="shared" si="2"/>
        <v>84</v>
      </c>
      <c r="E26" s="9">
        <f t="shared" si="2"/>
        <v>5</v>
      </c>
      <c r="F26" s="9">
        <f t="shared" si="2"/>
        <v>0</v>
      </c>
      <c r="G26" s="9">
        <f t="shared" si="2"/>
        <v>0</v>
      </c>
      <c r="H26" s="9">
        <f t="shared" si="2"/>
        <v>0</v>
      </c>
      <c r="I26" s="9">
        <f t="shared" si="2"/>
        <v>0</v>
      </c>
      <c r="J26" s="9">
        <f t="shared" si="2"/>
        <v>13595</v>
      </c>
      <c r="K26" s="9">
        <f t="shared" si="2"/>
        <v>0</v>
      </c>
      <c r="L26" s="9">
        <f t="shared" si="2"/>
        <v>0</v>
      </c>
      <c r="M26" s="9">
        <f t="shared" si="2"/>
        <v>0</v>
      </c>
      <c r="N26" s="9">
        <f t="shared" si="2"/>
        <v>21125.13</v>
      </c>
    </row>
    <row r="27" spans="1:14" x14ac:dyDescent="0.25">
      <c r="A27" s="13" t="s">
        <v>34</v>
      </c>
      <c r="B27" s="9">
        <v>16124.789999999999</v>
      </c>
      <c r="C27" s="9">
        <v>10731.580000000002</v>
      </c>
      <c r="D27" s="9">
        <v>808.86</v>
      </c>
      <c r="E27" s="9">
        <v>1.7</v>
      </c>
      <c r="F27" s="9">
        <v>0</v>
      </c>
      <c r="G27" s="9">
        <v>0</v>
      </c>
      <c r="H27" s="9">
        <v>0</v>
      </c>
      <c r="I27" s="9">
        <v>0</v>
      </c>
      <c r="J27" s="9">
        <v>61995</v>
      </c>
      <c r="K27" s="9">
        <v>0</v>
      </c>
      <c r="L27" s="9">
        <v>0</v>
      </c>
      <c r="M27" s="9">
        <v>0</v>
      </c>
      <c r="N27" s="10">
        <v>89661.930000000008</v>
      </c>
    </row>
    <row r="28" spans="1:14" x14ac:dyDescent="0.25">
      <c r="A28" s="13" t="s">
        <v>35</v>
      </c>
      <c r="B28" s="9">
        <v>14924.26</v>
      </c>
      <c r="C28" s="9">
        <v>10078.789999999999</v>
      </c>
      <c r="D28" s="9">
        <v>559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40785</v>
      </c>
      <c r="K28" s="9">
        <v>0</v>
      </c>
      <c r="L28" s="9">
        <v>40</v>
      </c>
      <c r="M28" s="9">
        <v>0</v>
      </c>
      <c r="N28" s="10">
        <v>66387.05</v>
      </c>
    </row>
    <row r="29" spans="1:14" x14ac:dyDescent="0.25">
      <c r="A29" s="13" t="s">
        <v>36</v>
      </c>
      <c r="B29" s="9">
        <v>10164.68</v>
      </c>
      <c r="C29" s="9">
        <v>8154.119999999999</v>
      </c>
      <c r="D29" s="9">
        <v>406.58000000000004</v>
      </c>
      <c r="E29" s="9">
        <v>1.75</v>
      </c>
      <c r="F29" s="9">
        <v>0</v>
      </c>
      <c r="G29" s="9">
        <v>0</v>
      </c>
      <c r="H29" s="9">
        <v>0</v>
      </c>
      <c r="I29" s="9">
        <v>0</v>
      </c>
      <c r="J29" s="9">
        <v>24780</v>
      </c>
      <c r="K29" s="9">
        <v>0</v>
      </c>
      <c r="L29" s="9">
        <v>0</v>
      </c>
      <c r="M29" s="9">
        <v>8500</v>
      </c>
      <c r="N29" s="10">
        <v>52007.130000000005</v>
      </c>
    </row>
    <row r="30" spans="1:14" x14ac:dyDescent="0.25">
      <c r="A30" s="13" t="s">
        <v>37</v>
      </c>
      <c r="B30" s="9">
        <v>962</v>
      </c>
      <c r="C30" s="9">
        <v>4020</v>
      </c>
      <c r="D30" s="9">
        <v>45</v>
      </c>
      <c r="E30" s="9">
        <v>29</v>
      </c>
      <c r="F30" s="9">
        <v>0</v>
      </c>
      <c r="G30" s="9">
        <v>22</v>
      </c>
      <c r="H30" s="9">
        <v>0</v>
      </c>
      <c r="I30" s="9">
        <v>0</v>
      </c>
      <c r="J30" s="9">
        <v>1540</v>
      </c>
      <c r="K30" s="9">
        <v>0</v>
      </c>
      <c r="L30" s="9">
        <v>0</v>
      </c>
      <c r="M30" s="9">
        <v>0</v>
      </c>
      <c r="N30" s="10">
        <f>SUM(B30:M30)</f>
        <v>6618</v>
      </c>
    </row>
    <row r="31" spans="1:14" x14ac:dyDescent="0.25">
      <c r="A31" s="13" t="s">
        <v>38</v>
      </c>
      <c r="B31" s="9">
        <v>20203.79</v>
      </c>
      <c r="C31" s="9">
        <v>9123.83</v>
      </c>
      <c r="D31" s="9">
        <v>214</v>
      </c>
      <c r="E31" s="9">
        <v>184.05</v>
      </c>
      <c r="F31" s="9">
        <v>4729.92</v>
      </c>
      <c r="G31" s="9">
        <v>1169.4000000000001</v>
      </c>
      <c r="H31" s="9">
        <v>113</v>
      </c>
      <c r="I31" s="9">
        <v>368.15</v>
      </c>
      <c r="J31" s="9">
        <v>15918.35</v>
      </c>
      <c r="K31" s="9">
        <v>0</v>
      </c>
      <c r="L31" s="9">
        <v>520</v>
      </c>
      <c r="M31" s="9">
        <v>0</v>
      </c>
      <c r="N31" s="10">
        <f>SUM(B31:M31)</f>
        <v>52544.490000000005</v>
      </c>
    </row>
    <row r="32" spans="1:14" x14ac:dyDescent="0.25">
      <c r="A32" s="13" t="s">
        <v>39</v>
      </c>
      <c r="B32" s="9">
        <v>30292.16</v>
      </c>
      <c r="C32" s="9">
        <v>11436.41</v>
      </c>
      <c r="D32" s="9">
        <v>457</v>
      </c>
      <c r="E32" s="9">
        <v>271.24</v>
      </c>
      <c r="F32" s="9">
        <v>7443.16</v>
      </c>
      <c r="G32" s="9">
        <v>2060.3000000000002</v>
      </c>
      <c r="H32" s="9">
        <v>81</v>
      </c>
      <c r="I32" s="9">
        <v>364.01</v>
      </c>
      <c r="J32" s="9">
        <v>18095.349999999999</v>
      </c>
      <c r="K32" s="9">
        <v>5</v>
      </c>
      <c r="L32" s="9">
        <v>784</v>
      </c>
      <c r="M32" s="9">
        <v>0</v>
      </c>
      <c r="N32" s="10">
        <f>SUM(B32:M32)</f>
        <v>71289.63</v>
      </c>
    </row>
    <row r="33" spans="1:14" x14ac:dyDescent="0.25">
      <c r="A33" s="13" t="s">
        <v>40</v>
      </c>
      <c r="B33" s="9">
        <v>32454.55</v>
      </c>
      <c r="C33" s="9">
        <v>9388.3799999999992</v>
      </c>
      <c r="D33" s="9">
        <v>1191.72</v>
      </c>
      <c r="E33" s="9">
        <v>598.55999999999995</v>
      </c>
      <c r="F33" s="9">
        <v>7516.15</v>
      </c>
      <c r="G33" s="9">
        <v>2697.34</v>
      </c>
      <c r="H33" s="9">
        <v>123</v>
      </c>
      <c r="I33" s="9">
        <v>622.01</v>
      </c>
      <c r="J33" s="9">
        <v>16290.95</v>
      </c>
      <c r="K33" s="9">
        <v>134</v>
      </c>
      <c r="L33" s="9">
        <v>755</v>
      </c>
      <c r="M33" s="9">
        <v>0</v>
      </c>
      <c r="N33" s="10">
        <f>SUM(B33:M33)</f>
        <v>71771.66</v>
      </c>
    </row>
    <row r="34" spans="1:14" x14ac:dyDescent="0.25">
      <c r="A34" s="13" t="s">
        <v>41</v>
      </c>
      <c r="B34" s="9">
        <v>32027.75</v>
      </c>
      <c r="C34" s="9">
        <v>11660.69</v>
      </c>
      <c r="D34" s="9">
        <v>575.9</v>
      </c>
      <c r="E34" s="9">
        <v>1013.7</v>
      </c>
      <c r="F34" s="9">
        <v>8397.5</v>
      </c>
      <c r="G34" s="9">
        <v>3144.06</v>
      </c>
      <c r="H34" s="9">
        <v>67</v>
      </c>
      <c r="I34" s="9">
        <v>512.02</v>
      </c>
      <c r="J34" s="9">
        <v>15526</v>
      </c>
      <c r="K34" s="9">
        <v>154.01</v>
      </c>
      <c r="L34" s="9">
        <v>725</v>
      </c>
      <c r="M34" s="9">
        <v>0</v>
      </c>
      <c r="N34" s="10">
        <f t="shared" ref="N34:N41" si="3">SUM(B34:M34)</f>
        <v>73803.62999999999</v>
      </c>
    </row>
    <row r="35" spans="1:14" x14ac:dyDescent="0.25">
      <c r="A35" s="13" t="s">
        <v>42</v>
      </c>
      <c r="B35" s="9">
        <v>34525.31</v>
      </c>
      <c r="C35" s="9">
        <v>13704.33</v>
      </c>
      <c r="D35" s="9">
        <v>1132.68</v>
      </c>
      <c r="E35" s="9">
        <v>1182.05</v>
      </c>
      <c r="F35" s="9">
        <v>7761.51</v>
      </c>
      <c r="G35" s="9">
        <v>3251.87</v>
      </c>
      <c r="H35" s="9">
        <v>45</v>
      </c>
      <c r="I35" s="9">
        <v>489.03</v>
      </c>
      <c r="J35" s="9">
        <v>15134.5</v>
      </c>
      <c r="K35" s="9">
        <v>279</v>
      </c>
      <c r="L35" s="9">
        <v>934</v>
      </c>
      <c r="M35" s="9">
        <v>0</v>
      </c>
      <c r="N35" s="10">
        <f t="shared" si="3"/>
        <v>78439.28</v>
      </c>
    </row>
    <row r="36" spans="1:14" x14ac:dyDescent="0.25">
      <c r="A36" s="13" t="s">
        <v>43</v>
      </c>
      <c r="B36" s="9">
        <v>35974.61</v>
      </c>
      <c r="C36" s="9">
        <v>12730.72</v>
      </c>
      <c r="D36" s="9">
        <v>903.95</v>
      </c>
      <c r="E36" s="9">
        <v>1061.5</v>
      </c>
      <c r="F36" s="9">
        <v>7539.6</v>
      </c>
      <c r="G36" s="9">
        <v>2986.3</v>
      </c>
      <c r="H36" s="9">
        <v>705.01</v>
      </c>
      <c r="I36" s="9">
        <v>462.02</v>
      </c>
      <c r="J36" s="9">
        <v>11944.1</v>
      </c>
      <c r="K36" s="9">
        <v>148</v>
      </c>
      <c r="L36" s="9">
        <v>655.1</v>
      </c>
      <c r="M36" s="9">
        <v>1000</v>
      </c>
      <c r="N36" s="10">
        <f t="shared" si="3"/>
        <v>76110.91</v>
      </c>
    </row>
    <row r="37" spans="1:14" x14ac:dyDescent="0.25">
      <c r="A37" s="13" t="s">
        <v>44</v>
      </c>
      <c r="B37" s="10">
        <v>35326.050000000003</v>
      </c>
      <c r="C37" s="10">
        <v>13144.15</v>
      </c>
      <c r="D37" s="10">
        <v>859.12</v>
      </c>
      <c r="E37" s="10">
        <v>826</v>
      </c>
      <c r="F37" s="10">
        <v>7717.74</v>
      </c>
      <c r="G37" s="10">
        <v>2033.24</v>
      </c>
      <c r="H37" s="10">
        <v>136</v>
      </c>
      <c r="I37" s="10">
        <v>437.03</v>
      </c>
      <c r="J37" s="10">
        <v>9609.0499999999993</v>
      </c>
      <c r="K37" s="10">
        <v>310</v>
      </c>
      <c r="L37" s="10">
        <v>922.1</v>
      </c>
      <c r="M37" s="10">
        <v>0</v>
      </c>
      <c r="N37" s="10">
        <f t="shared" si="3"/>
        <v>71320.48000000001</v>
      </c>
    </row>
    <row r="38" spans="1:14" x14ac:dyDescent="0.25">
      <c r="A38" s="13" t="s">
        <v>45</v>
      </c>
      <c r="B38" s="10">
        <v>35678.93</v>
      </c>
      <c r="C38" s="10">
        <v>11924.39</v>
      </c>
      <c r="D38" s="10">
        <v>942.34</v>
      </c>
      <c r="E38" s="10">
        <v>731.74</v>
      </c>
      <c r="F38" s="10">
        <v>6709.62</v>
      </c>
      <c r="G38" s="10">
        <v>1868.97</v>
      </c>
      <c r="H38" s="10">
        <v>105</v>
      </c>
      <c r="I38" s="10">
        <v>598.75</v>
      </c>
      <c r="J38" s="10">
        <v>8445.18</v>
      </c>
      <c r="K38" s="10">
        <v>263</v>
      </c>
      <c r="L38" s="10">
        <v>816.99</v>
      </c>
      <c r="M38" s="10">
        <v>1510</v>
      </c>
      <c r="N38" s="10">
        <f t="shared" si="3"/>
        <v>69594.91</v>
      </c>
    </row>
    <row r="39" spans="1:14" x14ac:dyDescent="0.25">
      <c r="A39" s="13" t="s">
        <v>46</v>
      </c>
      <c r="B39" s="10">
        <v>35345.24</v>
      </c>
      <c r="C39" s="10">
        <v>12500.7</v>
      </c>
      <c r="D39" s="10">
        <v>1003.87</v>
      </c>
      <c r="E39" s="10">
        <v>589.20000000000005</v>
      </c>
      <c r="F39" s="10">
        <v>6086.09</v>
      </c>
      <c r="G39" s="10">
        <v>1813.43</v>
      </c>
      <c r="H39" s="10">
        <v>198</v>
      </c>
      <c r="I39" s="10">
        <v>590.28</v>
      </c>
      <c r="J39" s="10">
        <v>6949.94</v>
      </c>
      <c r="K39" s="10">
        <v>350.01</v>
      </c>
      <c r="L39" s="10">
        <v>1372.21</v>
      </c>
      <c r="M39" s="10">
        <v>325</v>
      </c>
      <c r="N39" s="10">
        <f t="shared" si="3"/>
        <v>67123.970000000016</v>
      </c>
    </row>
    <row r="40" spans="1:14" x14ac:dyDescent="0.25">
      <c r="A40" s="13" t="s">
        <v>47</v>
      </c>
      <c r="B40" s="10">
        <v>38526.44</v>
      </c>
      <c r="C40" s="10">
        <v>9912.2900000000009</v>
      </c>
      <c r="D40" s="10">
        <v>635.9</v>
      </c>
      <c r="E40" s="10">
        <v>685.3</v>
      </c>
      <c r="F40" s="10">
        <v>5444.9</v>
      </c>
      <c r="G40" s="10">
        <v>2688.06</v>
      </c>
      <c r="H40" s="10">
        <v>290.3</v>
      </c>
      <c r="I40" s="10">
        <v>302.04000000000002</v>
      </c>
      <c r="J40" s="10">
        <v>6012.15</v>
      </c>
      <c r="K40" s="10">
        <v>265</v>
      </c>
      <c r="L40" s="10"/>
      <c r="M40" s="10">
        <v>715</v>
      </c>
      <c r="N40" s="10">
        <f t="shared" si="3"/>
        <v>65477.380000000012</v>
      </c>
    </row>
    <row r="41" spans="1:14" x14ac:dyDescent="0.25">
      <c r="A41" s="13" t="s">
        <v>48</v>
      </c>
      <c r="B41" s="14">
        <v>40995.01</v>
      </c>
      <c r="C41" s="14">
        <v>8745.25</v>
      </c>
      <c r="D41" s="14">
        <v>701.15</v>
      </c>
      <c r="E41" s="14">
        <v>456.4</v>
      </c>
      <c r="F41" s="14">
        <v>4684.07</v>
      </c>
      <c r="G41" s="14">
        <v>3051.23</v>
      </c>
      <c r="H41" s="14">
        <v>98</v>
      </c>
      <c r="I41" s="14">
        <v>69</v>
      </c>
      <c r="J41" s="14"/>
      <c r="K41" s="14"/>
      <c r="L41" s="14"/>
      <c r="M41" s="14">
        <v>1142.01</v>
      </c>
      <c r="N41" s="10">
        <f t="shared" si="3"/>
        <v>59942.12000000001</v>
      </c>
    </row>
    <row r="42" spans="1:14" x14ac:dyDescent="0.25">
      <c r="A42" s="13" t="s">
        <v>49</v>
      </c>
      <c r="B42" s="14">
        <v>39943.58</v>
      </c>
      <c r="C42" s="14">
        <v>8886.56</v>
      </c>
      <c r="D42" s="14">
        <v>579.63</v>
      </c>
      <c r="E42" s="14">
        <v>633.79999999999995</v>
      </c>
      <c r="F42" s="14">
        <v>5669.98</v>
      </c>
      <c r="G42" s="14">
        <v>1191.29</v>
      </c>
      <c r="H42" s="14"/>
      <c r="I42" s="14"/>
      <c r="J42" s="15"/>
      <c r="K42" s="14"/>
      <c r="L42" s="14"/>
      <c r="M42" s="14"/>
      <c r="N42" s="10">
        <f t="shared" ref="N42:N52" si="4">SUM(B42:J42)</f>
        <v>56904.840000000004</v>
      </c>
    </row>
    <row r="43" spans="1:14" x14ac:dyDescent="0.25">
      <c r="A43" s="13" t="s">
        <v>50</v>
      </c>
      <c r="B43" s="14">
        <v>36040.76</v>
      </c>
      <c r="C43" s="14">
        <v>9659.51</v>
      </c>
      <c r="D43" s="14">
        <v>680.74</v>
      </c>
      <c r="E43" s="14">
        <v>557.35</v>
      </c>
      <c r="F43" s="14">
        <v>5056.34</v>
      </c>
      <c r="G43" s="14">
        <v>1077.8499999999999</v>
      </c>
      <c r="H43" s="14"/>
      <c r="I43" s="14"/>
      <c r="J43" s="15"/>
      <c r="K43" s="14"/>
      <c r="L43" s="14"/>
      <c r="M43" s="14"/>
      <c r="N43" s="10">
        <f t="shared" si="4"/>
        <v>53072.549999999996</v>
      </c>
    </row>
    <row r="44" spans="1:14" x14ac:dyDescent="0.25">
      <c r="A44" s="13" t="s">
        <v>51</v>
      </c>
      <c r="B44" s="10">
        <v>38462.74</v>
      </c>
      <c r="C44" s="10">
        <v>8558.1200000000008</v>
      </c>
      <c r="D44" s="10">
        <v>427</v>
      </c>
      <c r="E44" s="10">
        <v>499.2</v>
      </c>
      <c r="F44" s="10">
        <v>1855.13</v>
      </c>
      <c r="G44" s="10">
        <v>29.166666666666668</v>
      </c>
      <c r="H44" s="10"/>
      <c r="I44" s="15"/>
      <c r="J44" s="15"/>
      <c r="K44" s="15"/>
      <c r="L44" s="15"/>
      <c r="M44" s="15"/>
      <c r="N44" s="10">
        <f t="shared" si="4"/>
        <v>49831.356666666659</v>
      </c>
    </row>
    <row r="45" spans="1:14" x14ac:dyDescent="0.25">
      <c r="A45" s="13" t="s">
        <v>52</v>
      </c>
      <c r="B45" s="10">
        <v>38836.93</v>
      </c>
      <c r="C45" s="10">
        <v>7831.74</v>
      </c>
      <c r="D45" s="10">
        <v>521.70000000000005</v>
      </c>
      <c r="E45" s="10">
        <v>359.03</v>
      </c>
      <c r="F45" s="10"/>
      <c r="G45" s="10"/>
      <c r="H45" s="10"/>
      <c r="I45" s="15"/>
      <c r="J45" s="15"/>
      <c r="K45" s="15"/>
      <c r="L45" s="15"/>
      <c r="M45" s="15"/>
      <c r="N45" s="10">
        <f t="shared" si="4"/>
        <v>47549.399999999994</v>
      </c>
    </row>
    <row r="46" spans="1:14" x14ac:dyDescent="0.25">
      <c r="A46" s="13" t="s">
        <v>53</v>
      </c>
      <c r="B46" s="10">
        <v>36312.17</v>
      </c>
      <c r="C46" s="10">
        <v>7728.73</v>
      </c>
      <c r="D46" s="10">
        <v>738.5</v>
      </c>
      <c r="E46" s="10">
        <v>400.05</v>
      </c>
      <c r="F46" s="10"/>
      <c r="G46" s="10"/>
      <c r="H46" s="10"/>
      <c r="I46" s="15"/>
      <c r="J46" s="15"/>
      <c r="K46" s="15"/>
      <c r="L46" s="15"/>
      <c r="M46" s="15"/>
      <c r="N46" s="10">
        <f t="shared" si="4"/>
        <v>45179.45</v>
      </c>
    </row>
    <row r="47" spans="1:14" x14ac:dyDescent="0.25">
      <c r="A47" s="13" t="s">
        <v>54</v>
      </c>
      <c r="B47" s="16">
        <v>30185.39</v>
      </c>
      <c r="C47" s="16">
        <v>6639.39</v>
      </c>
      <c r="D47" s="16">
        <v>770.95</v>
      </c>
      <c r="E47" s="16">
        <v>362.1</v>
      </c>
      <c r="F47" s="10"/>
      <c r="G47" s="10"/>
      <c r="H47" s="10"/>
      <c r="I47" s="15"/>
      <c r="J47" s="15"/>
      <c r="K47" s="15"/>
      <c r="L47" s="15"/>
      <c r="M47" s="15"/>
      <c r="N47" s="10">
        <f t="shared" si="4"/>
        <v>37957.829999999994</v>
      </c>
    </row>
    <row r="48" spans="1:14" x14ac:dyDescent="0.25">
      <c r="A48" s="17" t="s">
        <v>55</v>
      </c>
      <c r="B48" s="10">
        <v>27800.04</v>
      </c>
      <c r="C48" s="10">
        <v>7499.74</v>
      </c>
      <c r="D48" s="10">
        <v>595</v>
      </c>
      <c r="E48" s="10">
        <v>209.6</v>
      </c>
      <c r="F48" s="10"/>
      <c r="G48" s="10"/>
      <c r="H48" s="10"/>
      <c r="I48" s="10"/>
      <c r="J48" s="15"/>
      <c r="K48" s="15"/>
      <c r="L48" s="15"/>
      <c r="M48" s="15"/>
      <c r="N48" s="10">
        <f t="shared" si="4"/>
        <v>36104.379999999997</v>
      </c>
    </row>
    <row r="49" spans="1:14" x14ac:dyDescent="0.25">
      <c r="A49" s="13" t="s">
        <v>56</v>
      </c>
      <c r="B49" s="10">
        <v>24821.1</v>
      </c>
      <c r="C49" s="10">
        <v>7781.01</v>
      </c>
      <c r="D49" s="10">
        <v>596</v>
      </c>
      <c r="E49" s="10">
        <v>160</v>
      </c>
      <c r="F49" s="18"/>
      <c r="G49" s="18"/>
      <c r="H49" s="18"/>
      <c r="I49" s="18"/>
      <c r="J49" s="18"/>
      <c r="K49" s="18"/>
      <c r="L49" s="18"/>
      <c r="M49" s="18"/>
      <c r="N49" s="10">
        <f t="shared" si="4"/>
        <v>33358.11</v>
      </c>
    </row>
    <row r="50" spans="1:14" x14ac:dyDescent="0.25">
      <c r="A50" s="13" t="s">
        <v>57</v>
      </c>
      <c r="B50" s="16">
        <v>24830.12</v>
      </c>
      <c r="C50" s="16">
        <v>5932.08</v>
      </c>
      <c r="D50" s="16">
        <v>378.4</v>
      </c>
      <c r="E50" s="16">
        <v>149</v>
      </c>
      <c r="F50" s="10"/>
      <c r="G50" s="10"/>
      <c r="H50" s="10"/>
      <c r="I50" s="10"/>
      <c r="J50" s="15"/>
      <c r="K50" s="15"/>
      <c r="L50" s="15"/>
      <c r="M50" s="15"/>
      <c r="N50" s="10">
        <f t="shared" si="4"/>
        <v>31289.599999999999</v>
      </c>
    </row>
    <row r="51" spans="1:14" x14ac:dyDescent="0.25">
      <c r="A51" s="13" t="s">
        <v>58</v>
      </c>
      <c r="B51" s="16">
        <v>25242.26</v>
      </c>
      <c r="C51" s="16">
        <v>5313.73</v>
      </c>
      <c r="D51" s="16">
        <v>526.99</v>
      </c>
      <c r="E51" s="16">
        <v>96.75</v>
      </c>
      <c r="F51" s="10"/>
      <c r="G51" s="10"/>
      <c r="H51" s="10"/>
      <c r="I51" s="10"/>
      <c r="J51" s="15"/>
      <c r="K51" s="15"/>
      <c r="L51" s="15"/>
      <c r="M51" s="15"/>
      <c r="N51" s="10">
        <f t="shared" si="4"/>
        <v>31179.73</v>
      </c>
    </row>
    <row r="52" spans="1:14" x14ac:dyDescent="0.25">
      <c r="A52" s="13" t="s">
        <v>59</v>
      </c>
      <c r="B52" s="16">
        <v>24365.03</v>
      </c>
      <c r="C52" s="16">
        <v>5202.84</v>
      </c>
      <c r="D52" s="16">
        <v>660.59</v>
      </c>
      <c r="E52" s="16">
        <v>93</v>
      </c>
      <c r="F52" s="10"/>
      <c r="G52" s="10"/>
      <c r="H52" s="10"/>
      <c r="I52" s="10"/>
      <c r="J52" s="16"/>
      <c r="K52" s="15"/>
      <c r="L52" s="15"/>
      <c r="M52" s="15"/>
      <c r="N52" s="10">
        <f t="shared" si="4"/>
        <v>30321.46</v>
      </c>
    </row>
  </sheetData>
  <pageMargins left="0.7" right="0.7" top="0.75" bottom="0.75" header="0.3" footer="0.3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Fiscal stats</vt:lpstr>
      <vt:lpstr>'Fiscal stats'!Print_Area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2024-10-17T20:06:05Z</dcterms:created>
  <dcterms:modified xsi:type="dcterms:W3CDTF">2024-10-17T20:06:49Z</dcterms:modified>
</cp:coreProperties>
</file>