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Dec mtg 2\"/>
    </mc:Choice>
  </mc:AlternateContent>
  <xr:revisionPtr revIDLastSave="0" documentId="8_{11287BB6-329D-4E5D-B196-5D39A462E5F4}" xr6:coauthVersionLast="47" xr6:coauthVersionMax="47" xr10:uidLastSave="{00000000-0000-0000-0000-000000000000}"/>
  <bookViews>
    <workbookView xWindow="-120" yWindow="-120" windowWidth="29040" windowHeight="15840" xr2:uid="{7FD0514F-363A-47EA-B43E-BCDC6AFBE6BB}"/>
  </bookViews>
  <sheets>
    <sheet name="Nov 24" sheetId="1" r:id="rId1"/>
  </sheets>
  <externalReferences>
    <externalReference r:id="rId2"/>
  </externalReferences>
  <definedNames>
    <definedName name="_xlnm.Print_Area" localSheetId="0">'Nov 24'!$A$1:$G$236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7" i="1" l="1"/>
  <c r="E237" i="1"/>
  <c r="D237" i="1"/>
  <c r="G236" i="1"/>
  <c r="F236" i="1"/>
  <c r="E236" i="1"/>
  <c r="D236" i="1"/>
  <c r="F232" i="1"/>
  <c r="E232" i="1"/>
  <c r="D232" i="1"/>
  <c r="F231" i="1"/>
  <c r="E231" i="1"/>
  <c r="D231" i="1"/>
  <c r="G231" i="1" s="1"/>
  <c r="F230" i="1"/>
  <c r="E230" i="1"/>
  <c r="D230" i="1"/>
  <c r="G230" i="1" s="1"/>
  <c r="F229" i="1"/>
  <c r="E229" i="1"/>
  <c r="D229" i="1"/>
  <c r="G229" i="1" s="1"/>
  <c r="F228" i="1"/>
  <c r="E228" i="1"/>
  <c r="D228" i="1"/>
  <c r="G228" i="1" s="1"/>
  <c r="F227" i="1"/>
  <c r="E227" i="1"/>
  <c r="D227" i="1"/>
  <c r="F226" i="1"/>
  <c r="E226" i="1"/>
  <c r="D226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F233" i="1" s="1"/>
  <c r="E222" i="1"/>
  <c r="E233" i="1" s="1"/>
  <c r="D222" i="1"/>
  <c r="D233" i="1" s="1"/>
  <c r="G219" i="1"/>
  <c r="F219" i="1"/>
  <c r="E219" i="1"/>
  <c r="D219" i="1"/>
  <c r="F217" i="1"/>
  <c r="E217" i="1"/>
  <c r="D217" i="1"/>
  <c r="F216" i="1"/>
  <c r="E216" i="1"/>
  <c r="D216" i="1"/>
  <c r="G216" i="1" s="1"/>
  <c r="F215" i="1"/>
  <c r="E215" i="1"/>
  <c r="D215" i="1"/>
  <c r="G215" i="1" s="1"/>
  <c r="F214" i="1"/>
  <c r="E214" i="1"/>
  <c r="D214" i="1"/>
  <c r="F213" i="1"/>
  <c r="E213" i="1"/>
  <c r="D213" i="1"/>
  <c r="F212" i="1"/>
  <c r="E212" i="1"/>
  <c r="D212" i="1"/>
  <c r="G212" i="1" s="1"/>
  <c r="F211" i="1"/>
  <c r="F218" i="1" s="1"/>
  <c r="E211" i="1"/>
  <c r="E218" i="1" s="1"/>
  <c r="D211" i="1"/>
  <c r="G210" i="1"/>
  <c r="F210" i="1"/>
  <c r="E210" i="1"/>
  <c r="D210" i="1"/>
  <c r="D218" i="1" s="1"/>
  <c r="G218" i="1" s="1"/>
  <c r="G207" i="1"/>
  <c r="F207" i="1"/>
  <c r="E207" i="1"/>
  <c r="D207" i="1"/>
  <c r="G206" i="1"/>
  <c r="F206" i="1"/>
  <c r="E206" i="1"/>
  <c r="D206" i="1"/>
  <c r="G205" i="1"/>
  <c r="F205" i="1"/>
  <c r="E205" i="1"/>
  <c r="D205" i="1"/>
  <c r="G204" i="1"/>
  <c r="F204" i="1"/>
  <c r="E204" i="1"/>
  <c r="D204" i="1"/>
  <c r="F203" i="1"/>
  <c r="E203" i="1"/>
  <c r="D203" i="1"/>
  <c r="F202" i="1"/>
  <c r="E202" i="1"/>
  <c r="D202" i="1"/>
  <c r="G202" i="1" s="1"/>
  <c r="F201" i="1"/>
  <c r="E201" i="1"/>
  <c r="D201" i="1"/>
  <c r="G201" i="1" s="1"/>
  <c r="F200" i="1"/>
  <c r="E200" i="1"/>
  <c r="D200" i="1"/>
  <c r="G200" i="1" s="1"/>
  <c r="F199" i="1"/>
  <c r="E199" i="1"/>
  <c r="D199" i="1"/>
  <c r="G199" i="1" s="1"/>
  <c r="F196" i="1"/>
  <c r="E196" i="1"/>
  <c r="D196" i="1"/>
  <c r="F195" i="1"/>
  <c r="E195" i="1"/>
  <c r="D195" i="1"/>
  <c r="F191" i="1"/>
  <c r="E191" i="1"/>
  <c r="D191" i="1"/>
  <c r="D192" i="1" s="1"/>
  <c r="G192" i="1" s="1"/>
  <c r="F190" i="1"/>
  <c r="E190" i="1"/>
  <c r="D190" i="1"/>
  <c r="F189" i="1"/>
  <c r="F192" i="1" s="1"/>
  <c r="E189" i="1"/>
  <c r="E192" i="1" s="1"/>
  <c r="D189" i="1"/>
  <c r="F185" i="1"/>
  <c r="E185" i="1"/>
  <c r="D185" i="1"/>
  <c r="C185" i="1"/>
  <c r="B185" i="1"/>
  <c r="F184" i="1"/>
  <c r="E184" i="1"/>
  <c r="D184" i="1"/>
  <c r="C184" i="1"/>
  <c r="G184" i="1" s="1"/>
  <c r="B184" i="1"/>
  <c r="F183" i="1"/>
  <c r="E183" i="1"/>
  <c r="D183" i="1"/>
  <c r="C183" i="1"/>
  <c r="B183" i="1"/>
  <c r="F182" i="1"/>
  <c r="E182" i="1"/>
  <c r="D182" i="1"/>
  <c r="C182" i="1"/>
  <c r="B182" i="1"/>
  <c r="F177" i="1"/>
  <c r="D177" i="1"/>
  <c r="C177" i="1"/>
  <c r="F176" i="1"/>
  <c r="D176" i="1"/>
  <c r="C176" i="1"/>
  <c r="G176" i="1" s="1"/>
  <c r="F175" i="1"/>
  <c r="D175" i="1"/>
  <c r="C175" i="1"/>
  <c r="G175" i="1" s="1"/>
  <c r="F174" i="1"/>
  <c r="D174" i="1"/>
  <c r="C174" i="1"/>
  <c r="G174" i="1" s="1"/>
  <c r="F173" i="1"/>
  <c r="D173" i="1"/>
  <c r="C173" i="1"/>
  <c r="G172" i="1"/>
  <c r="F172" i="1"/>
  <c r="D172" i="1"/>
  <c r="D178" i="1" s="1"/>
  <c r="C172" i="1"/>
  <c r="F171" i="1"/>
  <c r="D171" i="1"/>
  <c r="C171" i="1"/>
  <c r="F170" i="1"/>
  <c r="F178" i="1" s="1"/>
  <c r="D170" i="1"/>
  <c r="C170" i="1"/>
  <c r="G170" i="1" s="1"/>
  <c r="F166" i="1"/>
  <c r="D166" i="1"/>
  <c r="C166" i="1"/>
  <c r="F165" i="1"/>
  <c r="D165" i="1"/>
  <c r="C165" i="1"/>
  <c r="F162" i="1"/>
  <c r="E162" i="1"/>
  <c r="D162" i="1"/>
  <c r="C162" i="1"/>
  <c r="G162" i="1" s="1"/>
  <c r="B162" i="1"/>
  <c r="F161" i="1"/>
  <c r="G161" i="1" s="1"/>
  <c r="E161" i="1"/>
  <c r="D161" i="1"/>
  <c r="C161" i="1"/>
  <c r="B161" i="1"/>
  <c r="F160" i="1"/>
  <c r="G160" i="1" s="1"/>
  <c r="E160" i="1"/>
  <c r="D160" i="1"/>
  <c r="C160" i="1"/>
  <c r="B160" i="1"/>
  <c r="F159" i="1"/>
  <c r="E159" i="1"/>
  <c r="D159" i="1"/>
  <c r="C159" i="1"/>
  <c r="G159" i="1" s="1"/>
  <c r="B159" i="1"/>
  <c r="F158" i="1"/>
  <c r="E158" i="1"/>
  <c r="D158" i="1"/>
  <c r="C158" i="1"/>
  <c r="G158" i="1" s="1"/>
  <c r="B158" i="1"/>
  <c r="F157" i="1"/>
  <c r="G157" i="1" s="1"/>
  <c r="E157" i="1"/>
  <c r="D157" i="1"/>
  <c r="C157" i="1"/>
  <c r="B157" i="1"/>
  <c r="F154" i="1"/>
  <c r="G154" i="1" s="1"/>
  <c r="E154" i="1"/>
  <c r="D154" i="1"/>
  <c r="C154" i="1"/>
  <c r="B154" i="1"/>
  <c r="F153" i="1"/>
  <c r="E153" i="1"/>
  <c r="D153" i="1"/>
  <c r="C153" i="1"/>
  <c r="G153" i="1" s="1"/>
  <c r="B153" i="1"/>
  <c r="F152" i="1"/>
  <c r="D152" i="1"/>
  <c r="C152" i="1"/>
  <c r="G152" i="1" s="1"/>
  <c r="F151" i="1"/>
  <c r="E151" i="1"/>
  <c r="D151" i="1"/>
  <c r="C151" i="1"/>
  <c r="B151" i="1"/>
  <c r="F150" i="1"/>
  <c r="E150" i="1"/>
  <c r="D150" i="1"/>
  <c r="C150" i="1"/>
  <c r="B150" i="1"/>
  <c r="F149" i="1"/>
  <c r="G149" i="1" s="1"/>
  <c r="E149" i="1"/>
  <c r="D149" i="1"/>
  <c r="C149" i="1"/>
  <c r="B149" i="1"/>
  <c r="F148" i="1"/>
  <c r="G148" i="1" s="1"/>
  <c r="E148" i="1"/>
  <c r="D148" i="1"/>
  <c r="C148" i="1"/>
  <c r="B148" i="1"/>
  <c r="D143" i="1"/>
  <c r="G143" i="1" s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F143" i="1" s="1"/>
  <c r="E136" i="1"/>
  <c r="D136" i="1"/>
  <c r="G135" i="1"/>
  <c r="F135" i="1"/>
  <c r="E135" i="1"/>
  <c r="E143" i="1" s="1"/>
  <c r="D135" i="1"/>
  <c r="F132" i="1"/>
  <c r="E132" i="1"/>
  <c r="D132" i="1"/>
  <c r="F131" i="1"/>
  <c r="E131" i="1"/>
  <c r="D131" i="1"/>
  <c r="G131" i="1" s="1"/>
  <c r="F130" i="1"/>
  <c r="E130" i="1"/>
  <c r="D130" i="1"/>
  <c r="G130" i="1" s="1"/>
  <c r="F127" i="1"/>
  <c r="E127" i="1"/>
  <c r="D127" i="1"/>
  <c r="G127" i="1" s="1"/>
  <c r="F126" i="1"/>
  <c r="E126" i="1"/>
  <c r="D126" i="1"/>
  <c r="G126" i="1" s="1"/>
  <c r="F125" i="1"/>
  <c r="E125" i="1"/>
  <c r="D125" i="1"/>
  <c r="G125" i="1" s="1"/>
  <c r="F121" i="1"/>
  <c r="E121" i="1"/>
  <c r="D121" i="1"/>
  <c r="F120" i="1"/>
  <c r="E120" i="1"/>
  <c r="D120" i="1"/>
  <c r="F119" i="1"/>
  <c r="E119" i="1"/>
  <c r="D119" i="1"/>
  <c r="G119" i="1" s="1"/>
  <c r="F118" i="1"/>
  <c r="E118" i="1"/>
  <c r="D118" i="1"/>
  <c r="G118" i="1" s="1"/>
  <c r="F117" i="1"/>
  <c r="E117" i="1"/>
  <c r="D117" i="1"/>
  <c r="G117" i="1" s="1"/>
  <c r="F116" i="1"/>
  <c r="E116" i="1"/>
  <c r="D116" i="1"/>
  <c r="G116" i="1" s="1"/>
  <c r="F115" i="1"/>
  <c r="E115" i="1"/>
  <c r="D115" i="1"/>
  <c r="G115" i="1" s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G108" i="1"/>
  <c r="F108" i="1"/>
  <c r="E108" i="1"/>
  <c r="D108" i="1"/>
  <c r="F107" i="1"/>
  <c r="F122" i="1" s="1"/>
  <c r="E107" i="1"/>
  <c r="D107" i="1"/>
  <c r="D122" i="1" s="1"/>
  <c r="G122" i="1" s="1"/>
  <c r="F106" i="1"/>
  <c r="E106" i="1"/>
  <c r="E122" i="1" s="1"/>
  <c r="D106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F99" i="1"/>
  <c r="E99" i="1"/>
  <c r="D99" i="1"/>
  <c r="F98" i="1"/>
  <c r="E98" i="1"/>
  <c r="D98" i="1"/>
  <c r="G98" i="1" s="1"/>
  <c r="F97" i="1"/>
  <c r="E97" i="1"/>
  <c r="D97" i="1"/>
  <c r="G97" i="1" s="1"/>
  <c r="D94" i="1"/>
  <c r="F93" i="1"/>
  <c r="E93" i="1"/>
  <c r="D93" i="1"/>
  <c r="G92" i="1"/>
  <c r="F92" i="1"/>
  <c r="E92" i="1"/>
  <c r="D92" i="1"/>
  <c r="G91" i="1"/>
  <c r="F91" i="1"/>
  <c r="E91" i="1"/>
  <c r="D91" i="1"/>
  <c r="F90" i="1"/>
  <c r="E90" i="1"/>
  <c r="D90" i="1"/>
  <c r="F89" i="1"/>
  <c r="E89" i="1"/>
  <c r="D89" i="1"/>
  <c r="G89" i="1" s="1"/>
  <c r="F88" i="1"/>
  <c r="E88" i="1"/>
  <c r="D88" i="1"/>
  <c r="G88" i="1" s="1"/>
  <c r="F87" i="1"/>
  <c r="E87" i="1"/>
  <c r="D87" i="1"/>
  <c r="G87" i="1" s="1"/>
  <c r="F86" i="1"/>
  <c r="F94" i="1" s="1"/>
  <c r="E86" i="1"/>
  <c r="D86" i="1"/>
  <c r="G86" i="1" s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E94" i="1" s="1"/>
  <c r="D81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F78" i="1" s="1"/>
  <c r="E74" i="1"/>
  <c r="E78" i="1" s="1"/>
  <c r="D74" i="1"/>
  <c r="D78" i="1" s="1"/>
  <c r="E73" i="1"/>
  <c r="G72" i="1"/>
  <c r="F72" i="1"/>
  <c r="E72" i="1"/>
  <c r="D72" i="1"/>
  <c r="F71" i="1"/>
  <c r="E71" i="1"/>
  <c r="D71" i="1"/>
  <c r="F70" i="1"/>
  <c r="E70" i="1"/>
  <c r="D70" i="1"/>
  <c r="G70" i="1" s="1"/>
  <c r="F69" i="1"/>
  <c r="F73" i="1" s="1"/>
  <c r="E69" i="1"/>
  <c r="D69" i="1"/>
  <c r="D73" i="1" s="1"/>
  <c r="G73" i="1" s="1"/>
  <c r="F66" i="1"/>
  <c r="E66" i="1"/>
  <c r="D66" i="1"/>
  <c r="G66" i="1" s="1"/>
  <c r="D64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F64" i="1" s="1"/>
  <c r="E57" i="1"/>
  <c r="D57" i="1"/>
  <c r="G56" i="1"/>
  <c r="F56" i="1"/>
  <c r="E56" i="1"/>
  <c r="E64" i="1" s="1"/>
  <c r="D56" i="1"/>
  <c r="E53" i="1"/>
  <c r="F52" i="1"/>
  <c r="E52" i="1"/>
  <c r="D52" i="1"/>
  <c r="F51" i="1"/>
  <c r="E51" i="1"/>
  <c r="D51" i="1"/>
  <c r="G51" i="1" s="1"/>
  <c r="F50" i="1"/>
  <c r="E50" i="1"/>
  <c r="D50" i="1"/>
  <c r="G50" i="1" s="1"/>
  <c r="F49" i="1"/>
  <c r="E49" i="1"/>
  <c r="D49" i="1"/>
  <c r="G49" i="1" s="1"/>
  <c r="F48" i="1"/>
  <c r="E48" i="1"/>
  <c r="D48" i="1"/>
  <c r="G48" i="1" s="1"/>
  <c r="F47" i="1"/>
  <c r="E47" i="1"/>
  <c r="D47" i="1"/>
  <c r="G47" i="1" s="1"/>
  <c r="F46" i="1"/>
  <c r="E46" i="1"/>
  <c r="D46" i="1"/>
  <c r="G46" i="1" s="1"/>
  <c r="F45" i="1"/>
  <c r="F53" i="1" s="1"/>
  <c r="E45" i="1"/>
  <c r="D45" i="1"/>
  <c r="D53" i="1" s="1"/>
  <c r="G53" i="1" s="1"/>
  <c r="F40" i="1"/>
  <c r="F41" i="1" s="1"/>
  <c r="F39" i="1"/>
  <c r="E39" i="1"/>
  <c r="D39" i="1"/>
  <c r="G39" i="1" s="1"/>
  <c r="F38" i="1"/>
  <c r="E38" i="1"/>
  <c r="D38" i="1"/>
  <c r="G38" i="1" s="1"/>
  <c r="F37" i="1"/>
  <c r="E37" i="1"/>
  <c r="D37" i="1"/>
  <c r="G37" i="1" s="1"/>
  <c r="F36" i="1"/>
  <c r="E36" i="1"/>
  <c r="D36" i="1"/>
  <c r="G36" i="1" s="1"/>
  <c r="F35" i="1"/>
  <c r="E35" i="1"/>
  <c r="D35" i="1"/>
  <c r="G35" i="1" s="1"/>
  <c r="F34" i="1"/>
  <c r="E34" i="1"/>
  <c r="D34" i="1"/>
  <c r="D40" i="1" s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E40" i="1" s="1"/>
  <c r="E41" i="1" s="1"/>
  <c r="D24" i="1"/>
  <c r="G21" i="1"/>
  <c r="F21" i="1"/>
  <c r="E21" i="1"/>
  <c r="D21" i="1"/>
  <c r="F19" i="1"/>
  <c r="E19" i="1"/>
  <c r="D19" i="1"/>
  <c r="F18" i="1"/>
  <c r="E18" i="1"/>
  <c r="D18" i="1"/>
  <c r="F17" i="1"/>
  <c r="E17" i="1"/>
  <c r="D17" i="1"/>
  <c r="F16" i="1"/>
  <c r="E16" i="1"/>
  <c r="D16" i="1"/>
  <c r="G16" i="1" s="1"/>
  <c r="F15" i="1"/>
  <c r="E15" i="1"/>
  <c r="D15" i="1"/>
  <c r="G15" i="1" s="1"/>
  <c r="F14" i="1"/>
  <c r="E14" i="1"/>
  <c r="D14" i="1"/>
  <c r="G14" i="1" s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E20" i="1" s="1"/>
  <c r="D7" i="1"/>
  <c r="G6" i="1"/>
  <c r="F6" i="1"/>
  <c r="F20" i="1" s="1"/>
  <c r="E6" i="1"/>
  <c r="D6" i="1"/>
  <c r="D20" i="1" s="1"/>
  <c r="D41" i="1" l="1"/>
  <c r="G41" i="1" s="1"/>
  <c r="G40" i="1"/>
  <c r="G64" i="1"/>
  <c r="G20" i="1"/>
  <c r="G78" i="1"/>
  <c r="G233" i="1"/>
  <c r="G94" i="1"/>
  <c r="G34" i="1"/>
  <c r="G45" i="1"/>
  <c r="C178" i="1"/>
  <c r="G178" i="1" s="1"/>
  <c r="G69" i="1"/>
  <c r="G191" i="1"/>
</calcChain>
</file>

<file path=xl/sharedStrings.xml><?xml version="1.0" encoding="utf-8"?>
<sst xmlns="http://schemas.openxmlformats.org/spreadsheetml/2006/main" count="284" uniqueCount="178">
  <si>
    <t xml:space="preserve">                     MISSOULA PUBLIC LIBRARY FY 2024</t>
  </si>
  <si>
    <t>STATISTICS REPORT FOR THE MONTH OF</t>
  </si>
  <si>
    <t>NOVEMBER</t>
  </si>
  <si>
    <t>2024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</si>
  <si>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</si>
  <si>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</si>
  <si>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</si>
  <si>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</si>
  <si>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</si>
  <si>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</si>
  <si>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</si>
  <si>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</si>
  <si>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</si>
  <si>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>INSTRUCTIONS</t>
  </si>
  <si>
    <t xml:space="preserve"> Main-Missoula</t>
  </si>
  <si>
    <t>1.  Change month and year in B2 and B3 as needed</t>
  </si>
  <si>
    <t xml:space="preserve"> Big Sky</t>
  </si>
  <si>
    <t>2.  Select Columns B, C and D</t>
  </si>
  <si>
    <t xml:space="preserve"> Frenchtown </t>
  </si>
  <si>
    <t>3.  Use Edit - Find and Replace to change Monthly!AY to Monthly!(column letter where current month draws data in the Worksheet Monthly).</t>
  </si>
  <si>
    <t xml:space="preserve"> Lolo</t>
  </si>
  <si>
    <t>4.  Select Columns E and F</t>
  </si>
  <si>
    <t xml:space="preserve"> Potomac </t>
  </si>
  <si>
    <t>5.  Use Edit - Find and Replace to change Monthly!AM to Monthly!(column letter where previous year's month draws data in the Worksheet Monthly).</t>
  </si>
  <si>
    <t xml:space="preserve"> Seeley Lake</t>
  </si>
  <si>
    <t>6.  At the end of the fiscal year, change the Year Tally data:</t>
  </si>
  <si>
    <t xml:space="preserve"> Swan Valley  </t>
  </si>
  <si>
    <t>--Select column E</t>
  </si>
  <si>
    <t>Book Mobile</t>
  </si>
  <si>
    <t>--Use Edit - Find and Replace to change Fiscal!C to Fiscal!(column letter where new fiscal year draws data from in Worksheet Fiscal).</t>
  </si>
  <si>
    <t xml:space="preserve"> Ephemeral Check Out </t>
  </si>
  <si>
    <t xml:space="preserve"> Downloadable Audio</t>
  </si>
  <si>
    <t xml:space="preserve"> Downloadable Ebooks</t>
  </si>
  <si>
    <t>write "unavailable" not n/a (not applicable)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</si>
  <si>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</si>
  <si>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</si>
  <si>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</si>
  <si>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</si>
  <si>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</si>
  <si>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</si>
  <si>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</si>
  <si>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</si>
  <si>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</si>
  <si>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</si>
  <si>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</si>
  <si>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</si>
  <si>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</si>
  <si>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</si>
  <si>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</si>
  <si>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</si>
  <si>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</si>
  <si>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</si>
  <si>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</si>
  <si>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</si>
  <si>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</si>
  <si>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</si>
  <si>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</si>
  <si>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</si>
  <si>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</si>
  <si>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</si>
  <si>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</si>
  <si>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</si>
  <si>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</si>
  <si>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</si>
  <si>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</si>
  <si>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Partners from MPL</t>
  </si>
  <si>
    <t>Total holds placed</t>
  </si>
  <si>
    <t>INTERLIBRARY LOANS</t>
  </si>
  <si>
    <r>
      <rPr>
        <sz val="11"/>
        <rFont val="Aptos Narrow"/>
        <family val="2"/>
        <scheme val="minor"/>
      </rPr>
      <t>ILL</t>
    </r>
    <r>
      <rPr>
        <b/>
        <sz val="11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</si>
  <si>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</si>
  <si>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</si>
  <si>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</si>
  <si>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Aptos Narrow"/>
        <family val="2"/>
        <scheme val="minor"/>
      </rPr>
      <t>ILL</t>
    </r>
    <r>
      <rPr>
        <b/>
        <sz val="11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</si>
  <si>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</si>
  <si>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</si>
  <si>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</si>
  <si>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</si>
  <si>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</si>
  <si>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</si>
  <si>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</si>
  <si>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</si>
  <si>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</si>
  <si>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</si>
  <si>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</si>
  <si>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</si>
  <si>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</si>
  <si>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</si>
  <si>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</si>
  <si>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</si>
  <si>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</si>
  <si>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</si>
  <si>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</si>
  <si>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</si>
  <si>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</si>
  <si>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</si>
  <si>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</si>
  <si>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</si>
  <si>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</si>
  <si>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</si>
  <si>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</si>
  <si>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</si>
  <si>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</si>
  <si>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</si>
  <si>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</si>
  <si>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</si>
  <si>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</si>
  <si>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</si>
  <si>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</si>
  <si>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</si>
  <si>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</si>
  <si>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</si>
  <si>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</si>
  <si>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</si>
  <si>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</si>
  <si>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</si>
  <si>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</si>
  <si>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</si>
  <si>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</si>
  <si>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</si>
  <si>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</si>
  <si>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</si>
  <si>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</si>
  <si>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</si>
  <si>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</si>
  <si>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</si>
  <si>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StoryTime for Diverse Abilities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</si>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</sst>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name val="Arial"/>
      <family val="2"/>
    </font>
    <font>
      <sz val="11"/>
      <color indexed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0" fillId="2" borderId="0" xfId="0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0" borderId="0" xfId="0" applyFont="1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3" fontId="0" fillId="0" borderId="4" xfId="0" applyNumberFormat="1" applyBorder="1" applyAlignment="1">
      <alignment vertical="top"/>
    </xf>
    <xf numFmtId="3" fontId="0" fillId="0" borderId="4" xfId="0" applyNumberFormat="1" applyBorder="1" applyAlignment="1">
      <alignment horizontal="right" vertical="top"/>
    </xf>
    <xf numFmtId="9" fontId="3" fillId="0" borderId="4" xfId="0" applyNumberFormat="1" applyFont="1" applyBorder="1" applyAlignment="1">
      <alignment horizontal="center"/>
    </xf>
    <xf numFmtId="0" fontId="0" fillId="0" borderId="0" xfId="0" quotePrefix="1"/>
    <xf numFmtId="0" fontId="0" fillId="0" borderId="5" xfId="0" applyBorder="1" applyAlignment="1">
      <alignment vertical="top"/>
    </xf>
    <xf numFmtId="0" fontId="2" fillId="0" borderId="6" xfId="0" applyFont="1" applyBorder="1" applyAlignment="1">
      <alignment vertical="top"/>
    </xf>
    <xf numFmtId="3" fontId="0" fillId="3" borderId="4" xfId="0" applyNumberFormat="1" applyFill="1" applyBorder="1" applyAlignment="1">
      <alignment vertical="top"/>
    </xf>
    <xf numFmtId="3" fontId="0" fillId="3" borderId="4" xfId="0" applyNumberFormat="1" applyFill="1" applyBorder="1" applyAlignment="1">
      <alignment horizontal="right" vertical="top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right" vertical="top"/>
    </xf>
    <xf numFmtId="0" fontId="3" fillId="0" borderId="3" xfId="0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horizontal="right" vertical="top"/>
    </xf>
    <xf numFmtId="3" fontId="0" fillId="0" borderId="0" xfId="0" applyNumberFormat="1" applyAlignment="1">
      <alignment vertical="top"/>
    </xf>
    <xf numFmtId="3" fontId="0" fillId="2" borderId="0" xfId="0" applyNumberForma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" xfId="0" applyBorder="1"/>
    <xf numFmtId="0" fontId="0" fillId="0" borderId="3" xfId="0" applyBorder="1"/>
    <xf numFmtId="0" fontId="0" fillId="0" borderId="7" xfId="0" applyBorder="1" applyAlignment="1">
      <alignment vertical="top"/>
    </xf>
    <xf numFmtId="0" fontId="4" fillId="0" borderId="8" xfId="0" applyFont="1" applyBorder="1" applyAlignment="1">
      <alignment horizontal="right" vertical="top"/>
    </xf>
    <xf numFmtId="3" fontId="0" fillId="0" borderId="3" xfId="0" applyNumberFormat="1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Border="1" applyAlignment="1">
      <alignment horizontal="right" vertical="top"/>
    </xf>
    <xf numFmtId="9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0" fillId="0" borderId="8" xfId="0" applyBorder="1"/>
    <xf numFmtId="0" fontId="0" fillId="0" borderId="9" xfId="0" applyBorder="1" applyAlignment="1">
      <alignment vertical="top"/>
    </xf>
    <xf numFmtId="0" fontId="2" fillId="0" borderId="6" xfId="0" applyFont="1" applyBorder="1" applyAlignment="1">
      <alignment horizontal="right" vertical="top"/>
    </xf>
    <xf numFmtId="0" fontId="0" fillId="0" borderId="4" xfId="0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Border="1" applyAlignment="1">
      <alignment vertical="top"/>
    </xf>
    <xf numFmtId="3" fontId="0" fillId="0" borderId="4" xfId="0" quotePrefix="1" applyNumberFormat="1" applyBorder="1" applyAlignment="1">
      <alignment horizontal="right" vertical="top"/>
    </xf>
    <xf numFmtId="3" fontId="0" fillId="0" borderId="11" xfId="0" quotePrefix="1" applyNumberFormat="1" applyBorder="1" applyAlignment="1">
      <alignment horizontal="right" vertical="top"/>
    </xf>
    <xf numFmtId="3" fontId="0" fillId="0" borderId="11" xfId="0" applyNumberFormat="1" applyBorder="1" applyAlignment="1">
      <alignment vertical="top"/>
    </xf>
    <xf numFmtId="0" fontId="0" fillId="0" borderId="5" xfId="0" applyBorder="1"/>
    <xf numFmtId="0" fontId="0" fillId="0" borderId="12" xfId="0" applyBorder="1" applyAlignment="1">
      <alignment vertical="top"/>
    </xf>
    <xf numFmtId="0" fontId="0" fillId="0" borderId="13" xfId="0" applyBorder="1"/>
    <xf numFmtId="1" fontId="0" fillId="0" borderId="13" xfId="0" applyNumberFormat="1" applyBorder="1"/>
    <xf numFmtId="0" fontId="0" fillId="0" borderId="6" xfId="0" applyBorder="1"/>
    <xf numFmtId="3" fontId="0" fillId="0" borderId="8" xfId="0" applyNumberFormat="1" applyBorder="1" applyAlignment="1">
      <alignment vertical="top"/>
    </xf>
    <xf numFmtId="1" fontId="3" fillId="0" borderId="8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0" fillId="0" borderId="10" xfId="0" applyBorder="1" applyAlignment="1">
      <alignment vertical="top"/>
    </xf>
    <xf numFmtId="3" fontId="0" fillId="0" borderId="9" xfId="0" applyNumberFormat="1" applyBorder="1" applyAlignment="1">
      <alignment vertical="top"/>
    </xf>
    <xf numFmtId="1" fontId="3" fillId="0" borderId="0" xfId="0" applyNumberFormat="1" applyFont="1" applyAlignment="1">
      <alignment vertical="top"/>
    </xf>
    <xf numFmtId="3" fontId="0" fillId="0" borderId="0" xfId="0" quotePrefix="1" applyNumberFormat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top"/>
    </xf>
    <xf numFmtId="10" fontId="3" fillId="0" borderId="4" xfId="0" applyNumberFormat="1" applyFont="1" applyBorder="1" applyAlignment="1">
      <alignment horizontal="center"/>
    </xf>
    <xf numFmtId="0" fontId="2" fillId="0" borderId="9" xfId="0" applyFont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are\Common\Administration\Board%20Meetings-REPORTS\_MasterStats\PACKET%20FORMS-STATS.xlsx" TargetMode="External"/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ID Template"/>
      <sheetName val="Statistics Sources"/>
      <sheetName val="Fiscal"/>
      <sheetName val="Monthly"/>
      <sheetName val="Template"/>
      <sheetName val="Fiscal stats"/>
      <sheetName val="Nov 24"/>
      <sheetName val="Oct 24"/>
      <sheetName val="Sept 24"/>
      <sheetName val="Aug 24"/>
      <sheetName val="JULY 24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June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449081</v>
          </cell>
        </row>
        <row r="4">
          <cell r="J4">
            <v>6879</v>
          </cell>
        </row>
        <row r="5">
          <cell r="J5">
            <v>2679</v>
          </cell>
        </row>
        <row r="6">
          <cell r="J6">
            <v>2188</v>
          </cell>
        </row>
        <row r="7">
          <cell r="J7">
            <v>5575</v>
          </cell>
        </row>
        <row r="8">
          <cell r="J8">
            <v>6679</v>
          </cell>
        </row>
        <row r="9">
          <cell r="J9">
            <v>4751</v>
          </cell>
        </row>
        <row r="10">
          <cell r="J10">
            <v>0</v>
          </cell>
        </row>
        <row r="11">
          <cell r="J11">
            <v>22525</v>
          </cell>
        </row>
        <row r="12">
          <cell r="J12">
            <v>144222</v>
          </cell>
        </row>
        <row r="13">
          <cell r="J13">
            <v>87611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100</v>
          </cell>
        </row>
        <row r="21">
          <cell r="J21">
            <v>5328</v>
          </cell>
        </row>
        <row r="22">
          <cell r="J22">
            <v>923</v>
          </cell>
        </row>
        <row r="23">
          <cell r="J23">
            <v>156</v>
          </cell>
        </row>
        <row r="24">
          <cell r="J24">
            <v>563</v>
          </cell>
        </row>
        <row r="25">
          <cell r="J25">
            <v>1535</v>
          </cell>
        </row>
        <row r="26">
          <cell r="J26">
            <v>1705</v>
          </cell>
        </row>
        <row r="27">
          <cell r="J27">
            <v>17198</v>
          </cell>
        </row>
        <row r="28">
          <cell r="J28">
            <v>2069</v>
          </cell>
        </row>
        <row r="29">
          <cell r="J29">
            <v>4241</v>
          </cell>
        </row>
        <row r="30">
          <cell r="J30">
            <v>53</v>
          </cell>
        </row>
        <row r="31">
          <cell r="J31">
            <v>764</v>
          </cell>
        </row>
        <row r="32">
          <cell r="J32">
            <v>4950</v>
          </cell>
        </row>
        <row r="33">
          <cell r="J33">
            <v>10580</v>
          </cell>
        </row>
        <row r="34">
          <cell r="J34">
            <v>3747</v>
          </cell>
        </row>
        <row r="35">
          <cell r="J35">
            <v>1052</v>
          </cell>
        </row>
        <row r="36">
          <cell r="J36">
            <v>930</v>
          </cell>
        </row>
        <row r="42">
          <cell r="J42">
            <v>88559</v>
          </cell>
        </row>
        <row r="43">
          <cell r="J43">
            <v>4378</v>
          </cell>
        </row>
        <row r="44">
          <cell r="J44">
            <v>2882</v>
          </cell>
        </row>
        <row r="45">
          <cell r="J45">
            <v>3628</v>
          </cell>
        </row>
        <row r="46">
          <cell r="J46">
            <v>1007</v>
          </cell>
        </row>
        <row r="47">
          <cell r="J47">
            <v>3692</v>
          </cell>
        </row>
        <row r="48">
          <cell r="J48">
            <v>2157</v>
          </cell>
        </row>
        <row r="49">
          <cell r="J49">
            <v>0</v>
          </cell>
        </row>
        <row r="51">
          <cell r="J51">
            <v>116010</v>
          </cell>
        </row>
        <row r="52">
          <cell r="J52">
            <v>2013</v>
          </cell>
        </row>
        <row r="53">
          <cell r="J53">
            <v>3944</v>
          </cell>
        </row>
        <row r="54">
          <cell r="J54">
            <v>3177</v>
          </cell>
        </row>
        <row r="55">
          <cell r="J55">
            <v>2084</v>
          </cell>
        </row>
        <row r="56">
          <cell r="J56">
            <v>1537</v>
          </cell>
        </row>
        <row r="57">
          <cell r="J57">
            <v>2469</v>
          </cell>
        </row>
        <row r="58">
          <cell r="J58">
            <v>0</v>
          </cell>
        </row>
        <row r="59">
          <cell r="J59">
            <v>131480</v>
          </cell>
        </row>
        <row r="62">
          <cell r="J62">
            <v>171</v>
          </cell>
        </row>
        <row r="63">
          <cell r="J63">
            <v>553</v>
          </cell>
        </row>
        <row r="64">
          <cell r="J64">
            <v>0</v>
          </cell>
        </row>
        <row r="65">
          <cell r="J65">
            <v>8</v>
          </cell>
        </row>
        <row r="66">
          <cell r="J66">
            <v>199</v>
          </cell>
        </row>
        <row r="67">
          <cell r="J67">
            <v>537</v>
          </cell>
        </row>
        <row r="68">
          <cell r="J68">
            <v>56</v>
          </cell>
        </row>
        <row r="69">
          <cell r="J69">
            <v>38</v>
          </cell>
        </row>
        <row r="72">
          <cell r="J72">
            <v>11719</v>
          </cell>
        </row>
        <row r="73">
          <cell r="J73">
            <v>11277</v>
          </cell>
        </row>
        <row r="74">
          <cell r="J74">
            <v>110</v>
          </cell>
        </row>
        <row r="75">
          <cell r="J75">
            <v>211</v>
          </cell>
        </row>
        <row r="76">
          <cell r="J76">
            <v>0</v>
          </cell>
        </row>
        <row r="77">
          <cell r="J77">
            <v>924783</v>
          </cell>
        </row>
        <row r="78">
          <cell r="J78">
            <v>42</v>
          </cell>
        </row>
        <row r="79">
          <cell r="J79">
            <v>38</v>
          </cell>
        </row>
        <row r="80">
          <cell r="J80">
            <v>75</v>
          </cell>
        </row>
        <row r="81">
          <cell r="J81">
            <v>0</v>
          </cell>
        </row>
        <row r="82">
          <cell r="J82">
            <v>450</v>
          </cell>
        </row>
        <row r="83">
          <cell r="J83">
            <v>180</v>
          </cell>
        </row>
        <row r="84">
          <cell r="J84">
            <v>0</v>
          </cell>
        </row>
        <row r="88">
          <cell r="J88">
            <v>385964</v>
          </cell>
        </row>
        <row r="89">
          <cell r="J89">
            <v>395609</v>
          </cell>
        </row>
        <row r="90">
          <cell r="J90">
            <v>10</v>
          </cell>
        </row>
        <row r="91">
          <cell r="J91">
            <v>505223</v>
          </cell>
        </row>
        <row r="92">
          <cell r="J92">
            <v>5985</v>
          </cell>
        </row>
        <row r="93">
          <cell r="J93">
            <v>4104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52986</v>
          </cell>
        </row>
        <row r="99">
          <cell r="J99">
            <v>22038</v>
          </cell>
        </row>
        <row r="100">
          <cell r="J100">
            <v>21521</v>
          </cell>
        </row>
        <row r="101">
          <cell r="J101">
            <v>9836</v>
          </cell>
        </row>
        <row r="102">
          <cell r="J102">
            <v>12419</v>
          </cell>
        </row>
        <row r="103">
          <cell r="J103">
            <v>732</v>
          </cell>
        </row>
        <row r="104">
          <cell r="J104">
            <v>42</v>
          </cell>
        </row>
        <row r="105">
          <cell r="J105">
            <v>191</v>
          </cell>
        </row>
        <row r="106">
          <cell r="J106">
            <v>17</v>
          </cell>
        </row>
        <row r="107">
          <cell r="J107">
            <v>339</v>
          </cell>
        </row>
        <row r="108">
          <cell r="J108">
            <v>432</v>
          </cell>
        </row>
        <row r="109">
          <cell r="J109">
            <v>923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62</v>
          </cell>
        </row>
        <row r="116">
          <cell r="J116">
            <v>1407</v>
          </cell>
        </row>
        <row r="117">
          <cell r="J117">
            <v>1162</v>
          </cell>
        </row>
        <row r="120">
          <cell r="J120">
            <v>332</v>
          </cell>
        </row>
        <row r="121">
          <cell r="J121">
            <v>664</v>
          </cell>
        </row>
        <row r="122">
          <cell r="J122">
            <v>768</v>
          </cell>
        </row>
        <row r="125">
          <cell r="J125">
            <v>292179</v>
          </cell>
        </row>
        <row r="126">
          <cell r="J126">
            <v>2158</v>
          </cell>
        </row>
        <row r="127">
          <cell r="J127">
            <v>3157</v>
          </cell>
        </row>
        <row r="128">
          <cell r="J128">
            <v>1816</v>
          </cell>
        </row>
        <row r="129">
          <cell r="J129">
            <v>565</v>
          </cell>
        </row>
        <row r="130">
          <cell r="J130">
            <v>3123</v>
          </cell>
        </row>
        <row r="131">
          <cell r="J131">
            <v>2548</v>
          </cell>
        </row>
        <row r="132">
          <cell r="J132">
            <v>0</v>
          </cell>
        </row>
        <row r="138">
          <cell r="J138">
            <v>841</v>
          </cell>
        </row>
        <row r="140">
          <cell r="J140">
            <v>4392</v>
          </cell>
        </row>
        <row r="142">
          <cell r="J142">
            <v>129</v>
          </cell>
        </row>
        <row r="144">
          <cell r="J144">
            <v>63</v>
          </cell>
        </row>
        <row r="145">
          <cell r="H145">
            <v>0</v>
          </cell>
        </row>
        <row r="147">
          <cell r="J147">
            <v>5153</v>
          </cell>
        </row>
        <row r="149">
          <cell r="J149">
            <v>381</v>
          </cell>
        </row>
        <row r="152">
          <cell r="J152">
            <v>152</v>
          </cell>
        </row>
        <row r="155">
          <cell r="J155">
            <v>538</v>
          </cell>
        </row>
        <row r="158">
          <cell r="J158">
            <v>564</v>
          </cell>
        </row>
        <row r="161">
          <cell r="J161">
            <v>87</v>
          </cell>
        </row>
        <row r="164">
          <cell r="J164">
            <v>181</v>
          </cell>
        </row>
        <row r="167">
          <cell r="J167">
            <v>197</v>
          </cell>
        </row>
        <row r="169">
          <cell r="J169">
            <v>187</v>
          </cell>
        </row>
        <row r="170">
          <cell r="J170">
            <v>0</v>
          </cell>
        </row>
        <row r="171">
          <cell r="J171">
            <v>98</v>
          </cell>
        </row>
        <row r="172">
          <cell r="J172">
            <v>5</v>
          </cell>
        </row>
        <row r="173">
          <cell r="J173">
            <v>46</v>
          </cell>
        </row>
        <row r="174">
          <cell r="J174">
            <v>98</v>
          </cell>
        </row>
        <row r="175">
          <cell r="J175">
            <v>118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2788</v>
          </cell>
        </row>
        <row r="183">
          <cell r="J183">
            <v>12770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241</v>
          </cell>
        </row>
        <row r="199">
          <cell r="J199">
            <v>241</v>
          </cell>
        </row>
        <row r="200">
          <cell r="J200">
            <v>0</v>
          </cell>
        </row>
        <row r="201">
          <cell r="J201">
            <v>2456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23597</v>
          </cell>
        </row>
        <row r="209">
          <cell r="J209">
            <v>2029</v>
          </cell>
        </row>
        <row r="210">
          <cell r="J210">
            <v>12611</v>
          </cell>
        </row>
        <row r="211">
          <cell r="J211">
            <v>2878</v>
          </cell>
        </row>
        <row r="212">
          <cell r="J212">
            <v>0</v>
          </cell>
        </row>
        <row r="213">
          <cell r="J213">
            <v>1742</v>
          </cell>
        </row>
        <row r="214">
          <cell r="J214">
            <v>4342</v>
          </cell>
        </row>
        <row r="215">
          <cell r="C215">
            <v>0</v>
          </cell>
        </row>
        <row r="216">
          <cell r="J216">
            <v>13608</v>
          </cell>
        </row>
        <row r="219">
          <cell r="J219">
            <v>5587</v>
          </cell>
        </row>
        <row r="220">
          <cell r="J220">
            <v>5</v>
          </cell>
        </row>
        <row r="221">
          <cell r="J221">
            <v>36</v>
          </cell>
        </row>
        <row r="222">
          <cell r="J222">
            <v>7</v>
          </cell>
        </row>
        <row r="223">
          <cell r="J223">
            <v>21</v>
          </cell>
        </row>
        <row r="224">
          <cell r="J224">
            <v>41</v>
          </cell>
        </row>
        <row r="225">
          <cell r="J225">
            <v>37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16124.789999999999</v>
          </cell>
        </row>
        <row r="233">
          <cell r="J233">
            <v>10731.580000000002</v>
          </cell>
        </row>
        <row r="234">
          <cell r="J234">
            <v>808.86</v>
          </cell>
        </row>
        <row r="235">
          <cell r="J235">
            <v>1.7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61995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46935.05</v>
          </cell>
        </row>
        <row r="246">
          <cell r="J246">
            <v>0</v>
          </cell>
        </row>
      </sheetData>
      <sheetData sheetId="3">
        <row r="3">
          <cell r="CY3">
            <v>36024</v>
          </cell>
          <cell r="DK3">
            <v>39372</v>
          </cell>
        </row>
        <row r="4">
          <cell r="CY4">
            <v>891</v>
          </cell>
          <cell r="DK4">
            <v>701</v>
          </cell>
        </row>
        <row r="5">
          <cell r="CY5">
            <v>181</v>
          </cell>
          <cell r="DK5">
            <v>201</v>
          </cell>
        </row>
        <row r="6">
          <cell r="CY6">
            <v>226</v>
          </cell>
          <cell r="DK6">
            <v>199</v>
          </cell>
        </row>
        <row r="7">
          <cell r="CY7">
            <v>514</v>
          </cell>
          <cell r="DK7">
            <v>576</v>
          </cell>
        </row>
        <row r="8">
          <cell r="CY8">
            <v>461</v>
          </cell>
          <cell r="DK8">
            <v>461</v>
          </cell>
        </row>
        <row r="9">
          <cell r="CY9">
            <v>361</v>
          </cell>
          <cell r="DK9">
            <v>283</v>
          </cell>
        </row>
        <row r="10">
          <cell r="DK10">
            <v>766</v>
          </cell>
        </row>
        <row r="11">
          <cell r="CY11">
            <v>1850</v>
          </cell>
          <cell r="DK11">
            <v>1664</v>
          </cell>
        </row>
        <row r="12">
          <cell r="CY12">
            <v>11227</v>
          </cell>
          <cell r="DK12">
            <v>13086</v>
          </cell>
        </row>
        <row r="13">
          <cell r="CY13">
            <v>7127</v>
          </cell>
          <cell r="DK13">
            <v>6997</v>
          </cell>
        </row>
        <row r="14">
          <cell r="CY14">
            <v>0</v>
          </cell>
        </row>
        <row r="15">
          <cell r="CY15">
            <v>0</v>
          </cell>
        </row>
        <row r="18">
          <cell r="CY18">
            <v>10</v>
          </cell>
          <cell r="DK18">
            <v>3</v>
          </cell>
        </row>
        <row r="21">
          <cell r="CY21">
            <v>364</v>
          </cell>
          <cell r="DK21">
            <v>155</v>
          </cell>
        </row>
        <row r="22">
          <cell r="CY22">
            <v>91</v>
          </cell>
          <cell r="DK22">
            <v>80</v>
          </cell>
        </row>
        <row r="23">
          <cell r="CY23">
            <v>9</v>
          </cell>
          <cell r="DK23">
            <v>8</v>
          </cell>
        </row>
        <row r="24">
          <cell r="CY24">
            <v>63</v>
          </cell>
        </row>
        <row r="25">
          <cell r="CY25">
            <v>486</v>
          </cell>
          <cell r="DK25">
            <v>94</v>
          </cell>
        </row>
        <row r="26">
          <cell r="CY26">
            <v>44</v>
          </cell>
          <cell r="DK26">
            <v>76</v>
          </cell>
        </row>
        <row r="27">
          <cell r="CY27">
            <v>1483</v>
          </cell>
          <cell r="DK27">
            <v>1771</v>
          </cell>
        </row>
        <row r="28">
          <cell r="CY28">
            <v>195</v>
          </cell>
          <cell r="DK28">
            <v>223</v>
          </cell>
        </row>
        <row r="29">
          <cell r="CY29">
            <v>28</v>
          </cell>
          <cell r="DK29">
            <v>38</v>
          </cell>
        </row>
        <row r="30">
          <cell r="CY30">
            <v>0</v>
          </cell>
          <cell r="DK30">
            <v>1</v>
          </cell>
        </row>
        <row r="31">
          <cell r="CY31">
            <v>34</v>
          </cell>
          <cell r="DK31">
            <v>90</v>
          </cell>
        </row>
        <row r="32">
          <cell r="CY32">
            <v>376</v>
          </cell>
          <cell r="DK32">
            <v>545</v>
          </cell>
        </row>
        <row r="33">
          <cell r="CY33">
            <v>923</v>
          </cell>
          <cell r="DK33">
            <v>467</v>
          </cell>
        </row>
        <row r="34">
          <cell r="CY34">
            <v>97</v>
          </cell>
          <cell r="DK34">
            <v>145</v>
          </cell>
        </row>
        <row r="35">
          <cell r="CY35">
            <v>49</v>
          </cell>
          <cell r="DK35">
            <v>47</v>
          </cell>
        </row>
        <row r="36">
          <cell r="CY36">
            <v>94</v>
          </cell>
          <cell r="DK36">
            <v>98</v>
          </cell>
        </row>
        <row r="42">
          <cell r="CY42">
            <v>7234</v>
          </cell>
          <cell r="DK42">
            <v>6854</v>
          </cell>
        </row>
        <row r="43">
          <cell r="CY43">
            <v>488</v>
          </cell>
          <cell r="DK43">
            <v>376</v>
          </cell>
        </row>
        <row r="44">
          <cell r="CY44">
            <v>231</v>
          </cell>
          <cell r="DK44">
            <v>230</v>
          </cell>
        </row>
        <row r="45">
          <cell r="CY45">
            <v>353</v>
          </cell>
          <cell r="DK45">
            <v>437</v>
          </cell>
        </row>
        <row r="46">
          <cell r="CY46">
            <v>54</v>
          </cell>
          <cell r="DK46">
            <v>83</v>
          </cell>
        </row>
        <row r="47">
          <cell r="CY47">
            <v>376</v>
          </cell>
          <cell r="DK47">
            <v>244</v>
          </cell>
        </row>
        <row r="48">
          <cell r="CY48">
            <v>220</v>
          </cell>
          <cell r="DK48">
            <v>83</v>
          </cell>
        </row>
        <row r="49">
          <cell r="DK49">
            <v>122</v>
          </cell>
        </row>
        <row r="51">
          <cell r="CY51">
            <v>10392</v>
          </cell>
          <cell r="DK51">
            <v>9828</v>
          </cell>
        </row>
        <row r="52">
          <cell r="CY52">
            <v>112</v>
          </cell>
          <cell r="DK52">
            <v>85</v>
          </cell>
        </row>
        <row r="53">
          <cell r="CY53">
            <v>326</v>
          </cell>
          <cell r="DK53">
            <v>323</v>
          </cell>
        </row>
        <row r="54">
          <cell r="CY54">
            <v>390</v>
          </cell>
          <cell r="DK54">
            <v>328</v>
          </cell>
        </row>
        <row r="55">
          <cell r="CY55">
            <v>162</v>
          </cell>
          <cell r="DK55">
            <v>178</v>
          </cell>
        </row>
        <row r="56">
          <cell r="CY56">
            <v>107</v>
          </cell>
          <cell r="DK56">
            <v>106</v>
          </cell>
        </row>
        <row r="57">
          <cell r="CY57">
            <v>251</v>
          </cell>
          <cell r="DK57">
            <v>190</v>
          </cell>
        </row>
        <row r="58">
          <cell r="DK58">
            <v>6</v>
          </cell>
        </row>
        <row r="59">
          <cell r="CY59">
            <v>11568</v>
          </cell>
          <cell r="DK59">
            <v>10966</v>
          </cell>
        </row>
        <row r="62">
          <cell r="CY62">
            <v>19</v>
          </cell>
          <cell r="DK62">
            <v>6</v>
          </cell>
        </row>
        <row r="63">
          <cell r="CY63">
            <v>41</v>
          </cell>
          <cell r="DK63">
            <v>33</v>
          </cell>
        </row>
        <row r="65">
          <cell r="CY65">
            <v>1</v>
          </cell>
          <cell r="DK65">
            <v>0</v>
          </cell>
        </row>
        <row r="66">
          <cell r="CY66">
            <v>17</v>
          </cell>
          <cell r="DK66">
            <v>10</v>
          </cell>
        </row>
        <row r="67">
          <cell r="CY67">
            <v>35</v>
          </cell>
          <cell r="DK67">
            <v>25</v>
          </cell>
        </row>
        <row r="68">
          <cell r="CY68">
            <v>5</v>
          </cell>
          <cell r="DK68">
            <v>3</v>
          </cell>
        </row>
        <row r="69">
          <cell r="CY69">
            <v>6</v>
          </cell>
        </row>
        <row r="72">
          <cell r="CY72">
            <v>767</v>
          </cell>
        </row>
        <row r="73">
          <cell r="CY73">
            <v>774</v>
          </cell>
        </row>
        <row r="74">
          <cell r="CY74">
            <v>3</v>
          </cell>
        </row>
        <row r="75">
          <cell r="CY75">
            <v>6</v>
          </cell>
        </row>
        <row r="77">
          <cell r="CY77">
            <v>58591</v>
          </cell>
        </row>
        <row r="78">
          <cell r="CY78">
            <v>2</v>
          </cell>
          <cell r="DK78">
            <v>2</v>
          </cell>
        </row>
        <row r="79">
          <cell r="CY79">
            <v>6</v>
          </cell>
          <cell r="DK79">
            <v>0</v>
          </cell>
        </row>
        <row r="80">
          <cell r="CY80">
            <v>8</v>
          </cell>
        </row>
        <row r="82">
          <cell r="CY82">
            <v>30</v>
          </cell>
          <cell r="DK82">
            <v>39</v>
          </cell>
        </row>
        <row r="83">
          <cell r="CY83">
            <v>15</v>
          </cell>
          <cell r="DK83">
            <v>13</v>
          </cell>
        </row>
        <row r="88">
          <cell r="CY88">
            <v>28851</v>
          </cell>
        </row>
        <row r="89">
          <cell r="CY89">
            <v>20674</v>
          </cell>
        </row>
        <row r="90">
          <cell r="CY90">
            <v>0</v>
          </cell>
        </row>
        <row r="91">
          <cell r="CY91">
            <v>67451</v>
          </cell>
        </row>
        <row r="92">
          <cell r="CY92">
            <v>866</v>
          </cell>
        </row>
        <row r="93">
          <cell r="CY93">
            <v>191</v>
          </cell>
        </row>
        <row r="98">
          <cell r="CY98">
            <v>3923</v>
          </cell>
          <cell r="DK98">
            <v>3735</v>
          </cell>
        </row>
        <row r="99">
          <cell r="CY99">
            <v>1641</v>
          </cell>
          <cell r="DK99">
            <v>1642</v>
          </cell>
        </row>
        <row r="100">
          <cell r="CY100">
            <v>1589</v>
          </cell>
          <cell r="DK100">
            <v>1288</v>
          </cell>
        </row>
        <row r="101">
          <cell r="CY101">
            <v>702</v>
          </cell>
          <cell r="DK101">
            <v>711</v>
          </cell>
        </row>
        <row r="102">
          <cell r="CY102">
            <v>919</v>
          </cell>
          <cell r="DK102">
            <v>708</v>
          </cell>
        </row>
        <row r="103">
          <cell r="CY103">
            <v>75</v>
          </cell>
          <cell r="DK103">
            <v>29</v>
          </cell>
        </row>
        <row r="104">
          <cell r="DK104">
            <v>6</v>
          </cell>
        </row>
        <row r="105">
          <cell r="CY105">
            <v>21</v>
          </cell>
        </row>
        <row r="106">
          <cell r="CY106">
            <v>3</v>
          </cell>
          <cell r="DK106">
            <v>2</v>
          </cell>
        </row>
        <row r="107">
          <cell r="CY107">
            <v>39</v>
          </cell>
          <cell r="DK107">
            <v>26</v>
          </cell>
        </row>
        <row r="108">
          <cell r="CY108">
            <v>34</v>
          </cell>
          <cell r="DK108">
            <v>22</v>
          </cell>
        </row>
        <row r="109">
          <cell r="CY109">
            <v>93</v>
          </cell>
        </row>
        <row r="115">
          <cell r="CY115">
            <v>5</v>
          </cell>
          <cell r="DK115">
            <v>6</v>
          </cell>
        </row>
        <row r="116">
          <cell r="CY116">
            <v>82</v>
          </cell>
          <cell r="DK116">
            <v>140</v>
          </cell>
        </row>
        <row r="117">
          <cell r="CY117">
            <v>71</v>
          </cell>
          <cell r="DK117">
            <v>76</v>
          </cell>
        </row>
        <row r="120">
          <cell r="CY120">
            <v>15</v>
          </cell>
          <cell r="DK120">
            <v>17</v>
          </cell>
        </row>
        <row r="121">
          <cell r="CY121">
            <v>61</v>
          </cell>
          <cell r="DK121">
            <v>22</v>
          </cell>
        </row>
        <row r="125">
          <cell r="CY125">
            <v>15753</v>
          </cell>
          <cell r="DK125">
            <v>30512</v>
          </cell>
        </row>
        <row r="126">
          <cell r="CY126">
            <v>177</v>
          </cell>
          <cell r="DK126">
            <v>160</v>
          </cell>
        </row>
        <row r="127">
          <cell r="CY127">
            <v>282</v>
          </cell>
          <cell r="DK127">
            <v>143</v>
          </cell>
        </row>
        <row r="128">
          <cell r="CY128">
            <v>198</v>
          </cell>
        </row>
        <row r="129">
          <cell r="CY129">
            <v>56</v>
          </cell>
          <cell r="DK129">
            <v>31</v>
          </cell>
        </row>
        <row r="130">
          <cell r="CY130">
            <v>246</v>
          </cell>
          <cell r="DK130">
            <v>175</v>
          </cell>
        </row>
        <row r="131">
          <cell r="CY131">
            <v>149</v>
          </cell>
          <cell r="DK131">
            <v>164</v>
          </cell>
        </row>
        <row r="137">
          <cell r="CY137">
            <v>6</v>
          </cell>
          <cell r="DK137">
            <v>5</v>
          </cell>
        </row>
        <row r="138">
          <cell r="CY138">
            <v>70</v>
          </cell>
          <cell r="DK138">
            <v>103</v>
          </cell>
        </row>
        <row r="139">
          <cell r="CY139">
            <v>9</v>
          </cell>
          <cell r="DK139">
            <v>9</v>
          </cell>
        </row>
        <row r="140">
          <cell r="CY140">
            <v>263</v>
          </cell>
          <cell r="DK140">
            <v>416</v>
          </cell>
        </row>
        <row r="141">
          <cell r="CY141">
            <v>8</v>
          </cell>
          <cell r="DK141">
            <v>7</v>
          </cell>
        </row>
        <row r="143">
          <cell r="DK143">
            <v>1</v>
          </cell>
        </row>
        <row r="144">
          <cell r="DK144">
            <v>11</v>
          </cell>
        </row>
        <row r="146">
          <cell r="CY146">
            <v>18</v>
          </cell>
          <cell r="DK146">
            <v>23</v>
          </cell>
        </row>
        <row r="147">
          <cell r="CY147">
            <v>441</v>
          </cell>
          <cell r="DK147">
            <v>470</v>
          </cell>
        </row>
        <row r="148">
          <cell r="CY148">
            <v>7</v>
          </cell>
          <cell r="DK148">
            <v>2</v>
          </cell>
        </row>
        <row r="149">
          <cell r="CY149">
            <v>29</v>
          </cell>
          <cell r="DK149">
            <v>14</v>
          </cell>
        </row>
        <row r="151">
          <cell r="CY151">
            <v>9</v>
          </cell>
          <cell r="DK151">
            <v>9</v>
          </cell>
        </row>
        <row r="152">
          <cell r="CY152">
            <v>1</v>
          </cell>
          <cell r="DK152">
            <v>0</v>
          </cell>
        </row>
        <row r="154">
          <cell r="CY154">
            <v>3</v>
          </cell>
          <cell r="DK154">
            <v>3</v>
          </cell>
        </row>
        <row r="155">
          <cell r="CY155">
            <v>65</v>
          </cell>
          <cell r="DK155">
            <v>10</v>
          </cell>
        </row>
        <row r="157">
          <cell r="CY157">
            <v>2</v>
          </cell>
        </row>
        <row r="158">
          <cell r="CY158">
            <v>20</v>
          </cell>
        </row>
        <row r="160">
          <cell r="CY160">
            <v>1</v>
          </cell>
          <cell r="DK160">
            <v>1</v>
          </cell>
        </row>
        <row r="161">
          <cell r="CY161">
            <v>2</v>
          </cell>
          <cell r="DK161">
            <v>3</v>
          </cell>
        </row>
        <row r="163">
          <cell r="CY163">
            <v>1</v>
          </cell>
          <cell r="DK163">
            <v>0</v>
          </cell>
        </row>
        <row r="164">
          <cell r="CY164">
            <v>29</v>
          </cell>
          <cell r="DK164">
            <v>0</v>
          </cell>
        </row>
        <row r="166">
          <cell r="CY166">
            <v>1</v>
          </cell>
          <cell r="DK166">
            <v>6</v>
          </cell>
        </row>
        <row r="167">
          <cell r="CY167">
            <v>8</v>
          </cell>
          <cell r="DK167">
            <v>48</v>
          </cell>
        </row>
        <row r="169">
          <cell r="CY169">
            <v>17</v>
          </cell>
          <cell r="DK169">
            <v>14</v>
          </cell>
        </row>
        <row r="170">
          <cell r="DK170">
            <v>0</v>
          </cell>
        </row>
        <row r="171">
          <cell r="CY171">
            <v>9</v>
          </cell>
          <cell r="DK171">
            <v>0</v>
          </cell>
        </row>
        <row r="173">
          <cell r="CY173">
            <v>2</v>
          </cell>
          <cell r="DK173">
            <v>3</v>
          </cell>
        </row>
        <row r="174">
          <cell r="CY174">
            <v>7</v>
          </cell>
          <cell r="DK174">
            <v>11</v>
          </cell>
        </row>
        <row r="175">
          <cell r="CY175">
            <v>9</v>
          </cell>
          <cell r="DK175">
            <v>12</v>
          </cell>
        </row>
        <row r="181">
          <cell r="DK181">
            <v>391</v>
          </cell>
        </row>
        <row r="182">
          <cell r="CY182">
            <v>28</v>
          </cell>
          <cell r="DK182">
            <v>14</v>
          </cell>
        </row>
        <row r="183">
          <cell r="CY183">
            <v>985</v>
          </cell>
          <cell r="DK183">
            <v>313</v>
          </cell>
        </row>
        <row r="186">
          <cell r="DK186">
            <v>5</v>
          </cell>
        </row>
        <row r="187">
          <cell r="DK187">
            <v>27</v>
          </cell>
        </row>
        <row r="199">
          <cell r="DK199">
            <v>21</v>
          </cell>
        </row>
        <row r="201">
          <cell r="CY201">
            <v>177</v>
          </cell>
          <cell r="DK201">
            <v>190</v>
          </cell>
        </row>
        <row r="208">
          <cell r="CY208">
            <v>1403</v>
          </cell>
          <cell r="DK208">
            <v>761</v>
          </cell>
        </row>
        <row r="209">
          <cell r="CY209">
            <v>217</v>
          </cell>
          <cell r="DK209">
            <v>140</v>
          </cell>
        </row>
        <row r="210">
          <cell r="CY210">
            <v>1231</v>
          </cell>
          <cell r="DK210">
            <v>1056</v>
          </cell>
        </row>
        <row r="211">
          <cell r="CY211">
            <v>159</v>
          </cell>
          <cell r="DK211">
            <v>38</v>
          </cell>
        </row>
        <row r="213">
          <cell r="CY213">
            <v>131</v>
          </cell>
          <cell r="DK213">
            <v>118</v>
          </cell>
        </row>
        <row r="214">
          <cell r="CY214">
            <v>340</v>
          </cell>
          <cell r="DK214">
            <v>238</v>
          </cell>
        </row>
        <row r="216">
          <cell r="CY216">
            <v>979</v>
          </cell>
          <cell r="DK216">
            <v>869</v>
          </cell>
        </row>
        <row r="219">
          <cell r="CY219">
            <v>423</v>
          </cell>
          <cell r="DK219">
            <v>549</v>
          </cell>
        </row>
        <row r="220">
          <cell r="CY220">
            <v>0</v>
          </cell>
          <cell r="DK220">
            <v>0</v>
          </cell>
        </row>
        <row r="221">
          <cell r="CY221">
            <v>3</v>
          </cell>
          <cell r="DK221">
            <v>2</v>
          </cell>
        </row>
        <row r="222">
          <cell r="CY222">
            <v>0</v>
          </cell>
          <cell r="DK222">
            <v>1</v>
          </cell>
        </row>
        <row r="223">
          <cell r="CY223">
            <v>0</v>
          </cell>
          <cell r="DK223">
            <v>2</v>
          </cell>
        </row>
        <row r="224">
          <cell r="CY224">
            <v>5</v>
          </cell>
          <cell r="DK224">
            <v>3</v>
          </cell>
        </row>
        <row r="225">
          <cell r="CY225">
            <v>2</v>
          </cell>
          <cell r="DK225">
            <v>2</v>
          </cell>
        </row>
        <row r="226">
          <cell r="CY226">
            <v>0</v>
          </cell>
          <cell r="DK226">
            <v>57</v>
          </cell>
        </row>
        <row r="228">
          <cell r="CY228">
            <v>56909</v>
          </cell>
          <cell r="DK228">
            <v>47000</v>
          </cell>
        </row>
        <row r="232">
          <cell r="CY232">
            <v>1530.8</v>
          </cell>
          <cell r="DK232">
            <v>1189.82</v>
          </cell>
        </row>
        <row r="233">
          <cell r="CY233">
            <v>818.85</v>
          </cell>
          <cell r="DK233">
            <v>1226.3900000000001</v>
          </cell>
        </row>
        <row r="234">
          <cell r="CY234">
            <v>13</v>
          </cell>
          <cell r="DK234">
            <v>36.200000000000003</v>
          </cell>
        </row>
        <row r="235">
          <cell r="DK235">
            <v>3.5</v>
          </cell>
        </row>
        <row r="240">
          <cell r="CY240">
            <v>3620</v>
          </cell>
          <cell r="DK240">
            <v>6680</v>
          </cell>
        </row>
        <row r="245">
          <cell r="CY245">
            <v>2007.31</v>
          </cell>
          <cell r="DK245">
            <v>1754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8C82B-1737-4A88-ADC7-82833F5BC396}">
  <sheetPr>
    <tabColor theme="0" tint="-0.499984740745262"/>
  </sheetPr>
  <dimension ref="A1:I237"/>
  <sheetViews>
    <sheetView tabSelected="1" view="pageLayout" zoomScaleNormal="100" zoomScaleSheetLayoutView="100" workbookViewId="0">
      <selection activeCell="G33" sqref="G33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80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5" t="s">
        <v>6</v>
      </c>
      <c r="G3" s="9" t="s">
        <v>7</v>
      </c>
    </row>
    <row r="4" spans="1:9" x14ac:dyDescent="0.25">
      <c r="A4" s="4"/>
      <c r="B4" s="4"/>
      <c r="C4" s="4"/>
      <c r="D4" s="8" t="s">
        <v>8</v>
      </c>
      <c r="E4" s="8" t="s">
        <v>9</v>
      </c>
      <c r="F4" s="5" t="s">
        <v>10</v>
      </c>
      <c r="G4" s="8" t="s">
        <v>11</v>
      </c>
    </row>
    <row r="5" spans="1:9" x14ac:dyDescent="0.25">
      <c r="A5" s="2" t="s">
        <v>12</v>
      </c>
      <c r="B5" s="4"/>
      <c r="C5" s="4"/>
      <c r="D5" s="4"/>
      <c r="E5" s="4"/>
      <c r="F5" s="7"/>
      <c r="G5" s="1"/>
      <c r="I5" s="10" t="s">
        <v>13</v>
      </c>
    </row>
    <row r="6" spans="1:9" x14ac:dyDescent="0.25">
      <c r="A6" s="11" t="s">
        <v>14</v>
      </c>
      <c r="B6" s="12"/>
      <c r="C6" s="13"/>
      <c r="D6" s="14">
        <f>[1]Monthly!DK3</f>
        <v>39372</v>
      </c>
      <c r="E6" s="14">
        <f>[1]Fiscal!J3</f>
        <v>449081</v>
      </c>
      <c r="F6" s="15">
        <f>[1]Monthly!CY3</f>
        <v>36024</v>
      </c>
      <c r="G6" s="16">
        <f t="shared" ref="G6:G20" si="0">(+D6-F6)/F6</f>
        <v>9.2938041305796137E-2</v>
      </c>
      <c r="I6" t="s">
        <v>15</v>
      </c>
    </row>
    <row r="7" spans="1:9" x14ac:dyDescent="0.25">
      <c r="A7" s="11" t="s">
        <v>16</v>
      </c>
      <c r="B7" s="12"/>
      <c r="C7" s="13"/>
      <c r="D7" s="14">
        <f>[1]Monthly!DK4</f>
        <v>701</v>
      </c>
      <c r="E7" s="14">
        <f>[1]Fiscal!J4</f>
        <v>6879</v>
      </c>
      <c r="F7" s="15">
        <f>[1]Monthly!CY4</f>
        <v>891</v>
      </c>
      <c r="G7" s="16">
        <f t="shared" si="0"/>
        <v>-0.21324354657687991</v>
      </c>
      <c r="I7" t="s">
        <v>17</v>
      </c>
    </row>
    <row r="8" spans="1:9" x14ac:dyDescent="0.25">
      <c r="A8" s="11" t="s">
        <v>18</v>
      </c>
      <c r="B8" s="12"/>
      <c r="C8" s="13"/>
      <c r="D8" s="14">
        <f>[1]Monthly!DK5</f>
        <v>201</v>
      </c>
      <c r="E8" s="14">
        <f>[1]Fiscal!J5</f>
        <v>2679</v>
      </c>
      <c r="F8" s="15">
        <f>[1]Monthly!CY5</f>
        <v>181</v>
      </c>
      <c r="G8" s="16">
        <f t="shared" si="0"/>
        <v>0.11049723756906077</v>
      </c>
      <c r="I8" t="s">
        <v>19</v>
      </c>
    </row>
    <row r="9" spans="1:9" x14ac:dyDescent="0.25">
      <c r="A9" s="11" t="s">
        <v>20</v>
      </c>
      <c r="B9" s="12"/>
      <c r="C9" s="13"/>
      <c r="D9" s="14">
        <f>[1]Monthly!DK6</f>
        <v>199</v>
      </c>
      <c r="E9" s="14">
        <f>[1]Fiscal!J6</f>
        <v>2188</v>
      </c>
      <c r="F9" s="15">
        <f>[1]Monthly!CY6</f>
        <v>226</v>
      </c>
      <c r="G9" s="16">
        <f t="shared" si="0"/>
        <v>-0.11946902654867257</v>
      </c>
      <c r="I9" t="s">
        <v>21</v>
      </c>
    </row>
    <row r="10" spans="1:9" x14ac:dyDescent="0.25">
      <c r="A10" s="11" t="s">
        <v>22</v>
      </c>
      <c r="B10" s="12"/>
      <c r="C10" s="13"/>
      <c r="D10" s="14">
        <f>[1]Monthly!DK7</f>
        <v>576</v>
      </c>
      <c r="E10" s="14">
        <f>[1]Fiscal!J7</f>
        <v>5575</v>
      </c>
      <c r="F10" s="15">
        <f>[1]Monthly!CY7</f>
        <v>514</v>
      </c>
      <c r="G10" s="16">
        <f t="shared" si="0"/>
        <v>0.12062256809338522</v>
      </c>
      <c r="I10" t="s">
        <v>23</v>
      </c>
    </row>
    <row r="11" spans="1:9" x14ac:dyDescent="0.25">
      <c r="A11" s="11" t="s">
        <v>24</v>
      </c>
      <c r="B11" s="12"/>
      <c r="C11" s="13"/>
      <c r="D11" s="14">
        <f>[1]Monthly!DK8</f>
        <v>461</v>
      </c>
      <c r="E11" s="14">
        <f>[1]Fiscal!J8</f>
        <v>6679</v>
      </c>
      <c r="F11" s="15">
        <f>[1]Monthly!CY8</f>
        <v>461</v>
      </c>
      <c r="G11" s="16">
        <f t="shared" si="0"/>
        <v>0</v>
      </c>
      <c r="I11" t="s">
        <v>25</v>
      </c>
    </row>
    <row r="12" spans="1:9" x14ac:dyDescent="0.25">
      <c r="A12" s="11" t="s">
        <v>26</v>
      </c>
      <c r="B12" s="12"/>
      <c r="C12" s="13"/>
      <c r="D12" s="14">
        <f>[1]Monthly!DK9</f>
        <v>283</v>
      </c>
      <c r="E12" s="14">
        <f>[1]Fiscal!J9</f>
        <v>4751</v>
      </c>
      <c r="F12" s="15">
        <f>[1]Monthly!CY9</f>
        <v>361</v>
      </c>
      <c r="G12" s="16">
        <f t="shared" si="0"/>
        <v>-0.21606648199445982</v>
      </c>
      <c r="I12" s="17" t="s">
        <v>27</v>
      </c>
    </row>
    <row r="13" spans="1:9" x14ac:dyDescent="0.25">
      <c r="A13" s="11" t="s">
        <v>28</v>
      </c>
      <c r="B13" s="12"/>
      <c r="C13" s="13"/>
      <c r="D13" s="14">
        <f>[1]Monthly!DK10</f>
        <v>766</v>
      </c>
      <c r="E13" s="14">
        <f>[1]Fiscal!J10</f>
        <v>0</v>
      </c>
      <c r="F13" s="15">
        <f>[1]Monthly!CY10</f>
        <v>0</v>
      </c>
      <c r="G13" s="16"/>
      <c r="I13" s="17" t="s">
        <v>29</v>
      </c>
    </row>
    <row r="14" spans="1:9" x14ac:dyDescent="0.25">
      <c r="A14" s="11" t="s">
        <v>30</v>
      </c>
      <c r="B14" s="12"/>
      <c r="C14" s="13"/>
      <c r="D14" s="14">
        <f>[1]Monthly!DK11</f>
        <v>1664</v>
      </c>
      <c r="E14" s="14">
        <f>[1]Fiscal!J11</f>
        <v>22525</v>
      </c>
      <c r="F14" s="15">
        <f>[1]Monthly!CY11</f>
        <v>1850</v>
      </c>
      <c r="G14" s="16">
        <f t="shared" si="0"/>
        <v>-0.10054054054054054</v>
      </c>
    </row>
    <row r="15" spans="1:9" x14ac:dyDescent="0.25">
      <c r="A15" s="11" t="s">
        <v>31</v>
      </c>
      <c r="B15" s="12"/>
      <c r="C15" s="13"/>
      <c r="D15" s="14">
        <f>[1]Monthly!DK12</f>
        <v>13086</v>
      </c>
      <c r="E15" s="14">
        <f>[1]Fiscal!J12</f>
        <v>144222</v>
      </c>
      <c r="F15" s="15">
        <f>[1]Monthly!CY12</f>
        <v>11227</v>
      </c>
      <c r="G15" s="16">
        <f t="shared" si="0"/>
        <v>0.16558296962679256</v>
      </c>
    </row>
    <row r="16" spans="1:9" x14ac:dyDescent="0.25">
      <c r="A16" s="11" t="s">
        <v>32</v>
      </c>
      <c r="B16" s="12"/>
      <c r="C16" s="13"/>
      <c r="D16" s="14">
        <f>[1]Monthly!DK13</f>
        <v>6997</v>
      </c>
      <c r="E16" s="14">
        <f>[1]Fiscal!J13</f>
        <v>87611</v>
      </c>
      <c r="F16" s="15">
        <f>[1]Monthly!CY13</f>
        <v>7127</v>
      </c>
      <c r="G16" s="16">
        <f t="shared" si="0"/>
        <v>-1.8240493896450119E-2</v>
      </c>
      <c r="I16" t="s">
        <v>33</v>
      </c>
    </row>
    <row r="17" spans="1:7" x14ac:dyDescent="0.25">
      <c r="A17" s="11" t="s">
        <v>34</v>
      </c>
      <c r="B17" s="12"/>
      <c r="C17" s="13"/>
      <c r="D17" s="14">
        <f>[1]Monthly!DK14</f>
        <v>0</v>
      </c>
      <c r="E17" s="14">
        <f>[1]Fiscal!J14</f>
        <v>91</v>
      </c>
      <c r="F17" s="15">
        <f>[1]Monthly!CY14</f>
        <v>0</v>
      </c>
      <c r="G17" s="16"/>
    </row>
    <row r="18" spans="1:7" x14ac:dyDescent="0.25">
      <c r="A18" s="11" t="s">
        <v>35</v>
      </c>
      <c r="B18" s="12"/>
      <c r="C18" s="13"/>
      <c r="D18" s="14">
        <f>[1]Monthly!DK15</f>
        <v>0</v>
      </c>
      <c r="E18" s="14">
        <f>[1]Fiscal!J15</f>
        <v>225</v>
      </c>
      <c r="F18" s="15">
        <f>[1]Monthly!CY15</f>
        <v>0</v>
      </c>
      <c r="G18" s="16"/>
    </row>
    <row r="19" spans="1:7" x14ac:dyDescent="0.25">
      <c r="A19" s="11" t="s">
        <v>36</v>
      </c>
      <c r="B19" s="12"/>
      <c r="C19" s="13"/>
      <c r="D19" s="14">
        <f>[1]Monthly!DK16</f>
        <v>0</v>
      </c>
      <c r="E19" s="14">
        <f>[1]Fiscal!J16</f>
        <v>0</v>
      </c>
      <c r="F19" s="15">
        <f>[1]Monthly!CY16</f>
        <v>0</v>
      </c>
      <c r="G19" s="16"/>
    </row>
    <row r="20" spans="1:7" x14ac:dyDescent="0.25">
      <c r="A20" s="18"/>
      <c r="B20" s="5"/>
      <c r="C20" s="19" t="s">
        <v>37</v>
      </c>
      <c r="D20" s="20">
        <f>SUM(D6:D19)</f>
        <v>64306</v>
      </c>
      <c r="E20" s="20">
        <f>SUM(E6:E19)</f>
        <v>732506</v>
      </c>
      <c r="F20" s="21">
        <f>SUM(F6:F19)</f>
        <v>58862</v>
      </c>
      <c r="G20" s="16">
        <f t="shared" si="0"/>
        <v>9.2487513166389188E-2</v>
      </c>
    </row>
    <row r="21" spans="1:7" x14ac:dyDescent="0.25">
      <c r="A21" s="22" t="s">
        <v>38</v>
      </c>
      <c r="B21" s="23"/>
      <c r="C21" s="24"/>
      <c r="D21" s="25">
        <f>[1]Monthly!DK18</f>
        <v>3</v>
      </c>
      <c r="E21" s="26">
        <f>[1]Fiscal!J18</f>
        <v>100</v>
      </c>
      <c r="F21" s="27">
        <f>[1]Monthly!CY18</f>
        <v>10</v>
      </c>
      <c r="G21" s="16">
        <f>(D21-F21)/F21</f>
        <v>-0.7</v>
      </c>
    </row>
    <row r="22" spans="1:7" x14ac:dyDescent="0.25">
      <c r="A22" s="4"/>
      <c r="B22" s="4"/>
      <c r="C22" s="4"/>
      <c r="D22" s="28"/>
      <c r="E22" s="28"/>
      <c r="F22" s="29"/>
      <c r="G22" s="1"/>
    </row>
    <row r="23" spans="1:7" x14ac:dyDescent="0.25">
      <c r="A23" s="2" t="s">
        <v>39</v>
      </c>
      <c r="B23" s="4"/>
      <c r="C23" s="4"/>
      <c r="D23" s="5"/>
      <c r="E23" s="8"/>
      <c r="F23" s="8"/>
      <c r="G23" s="8"/>
    </row>
    <row r="24" spans="1:7" x14ac:dyDescent="0.25">
      <c r="A24" s="11" t="s">
        <v>40</v>
      </c>
      <c r="B24" s="30"/>
      <c r="C24" s="13"/>
      <c r="D24" s="14">
        <f>[1]Monthly!DK21</f>
        <v>155</v>
      </c>
      <c r="E24" s="14">
        <f>[1]Fiscal!J21</f>
        <v>5328</v>
      </c>
      <c r="F24" s="14">
        <f>[1]Monthly!CY21</f>
        <v>364</v>
      </c>
      <c r="G24" s="16">
        <f t="shared" ref="G24:G41" si="1">(+D24-F24)/F24</f>
        <v>-0.57417582417582413</v>
      </c>
    </row>
    <row r="25" spans="1:7" x14ac:dyDescent="0.25">
      <c r="A25" s="11" t="s">
        <v>41</v>
      </c>
      <c r="B25" s="12"/>
      <c r="C25" s="13"/>
      <c r="D25" s="14">
        <f>[1]Monthly!DK22</f>
        <v>80</v>
      </c>
      <c r="E25" s="14">
        <f>[1]Fiscal!J22</f>
        <v>923</v>
      </c>
      <c r="F25" s="14">
        <f>[1]Monthly!CY22</f>
        <v>91</v>
      </c>
      <c r="G25" s="16">
        <f t="shared" si="1"/>
        <v>-0.12087912087912088</v>
      </c>
    </row>
    <row r="26" spans="1:7" x14ac:dyDescent="0.25">
      <c r="A26" s="18" t="s">
        <v>42</v>
      </c>
      <c r="B26" s="4"/>
      <c r="C26" s="31"/>
      <c r="D26" s="14">
        <f>[1]Monthly!DK23</f>
        <v>8</v>
      </c>
      <c r="E26" s="14">
        <f>[1]Fiscal!J23</f>
        <v>156</v>
      </c>
      <c r="F26" s="14">
        <f>[1]Monthly!CY23</f>
        <v>9</v>
      </c>
      <c r="G26" s="16">
        <f t="shared" si="1"/>
        <v>-0.1111111111111111</v>
      </c>
    </row>
    <row r="27" spans="1:7" x14ac:dyDescent="0.25">
      <c r="A27" s="11" t="s">
        <v>43</v>
      </c>
      <c r="B27" s="12"/>
      <c r="C27" s="13"/>
      <c r="D27" s="14">
        <f>[1]Monthly!DK24</f>
        <v>0</v>
      </c>
      <c r="E27" s="14">
        <f>[1]Fiscal!J24</f>
        <v>563</v>
      </c>
      <c r="F27" s="14">
        <f>[1]Monthly!CY24</f>
        <v>63</v>
      </c>
      <c r="G27" s="16">
        <f t="shared" si="1"/>
        <v>-1</v>
      </c>
    </row>
    <row r="28" spans="1:7" x14ac:dyDescent="0.25">
      <c r="A28" s="11" t="s">
        <v>44</v>
      </c>
      <c r="B28" s="12"/>
      <c r="C28" s="13"/>
      <c r="D28" s="14">
        <f>[1]Monthly!DK25</f>
        <v>94</v>
      </c>
      <c r="E28" s="14">
        <f>[1]Fiscal!J25</f>
        <v>1535</v>
      </c>
      <c r="F28" s="14">
        <f>[1]Monthly!CY25</f>
        <v>486</v>
      </c>
      <c r="G28" s="16">
        <f t="shared" si="1"/>
        <v>-0.80658436213991769</v>
      </c>
    </row>
    <row r="29" spans="1:7" x14ac:dyDescent="0.25">
      <c r="A29" s="11" t="s">
        <v>45</v>
      </c>
      <c r="B29" s="32"/>
      <c r="C29" s="33"/>
      <c r="D29" s="14">
        <f>[1]Monthly!DK26</f>
        <v>76</v>
      </c>
      <c r="E29" s="14">
        <f>[1]Fiscal!J26</f>
        <v>1705</v>
      </c>
      <c r="F29" s="14">
        <f>[1]Monthly!CY26</f>
        <v>44</v>
      </c>
      <c r="G29" s="16">
        <f t="shared" si="1"/>
        <v>0.72727272727272729</v>
      </c>
    </row>
    <row r="30" spans="1:7" x14ac:dyDescent="0.25">
      <c r="A30" s="11" t="s">
        <v>46</v>
      </c>
      <c r="B30" s="32"/>
      <c r="C30" s="33"/>
      <c r="D30" s="14">
        <f>[1]Monthly!DK27</f>
        <v>1771</v>
      </c>
      <c r="E30" s="14">
        <f>[1]Fiscal!J27</f>
        <v>17198</v>
      </c>
      <c r="F30" s="14">
        <f>[1]Monthly!CY27</f>
        <v>1483</v>
      </c>
      <c r="G30" s="16">
        <f t="shared" si="1"/>
        <v>0.19420094403236682</v>
      </c>
    </row>
    <row r="31" spans="1:7" x14ac:dyDescent="0.25">
      <c r="A31" s="11" t="s">
        <v>47</v>
      </c>
      <c r="B31" s="12"/>
      <c r="C31" s="13"/>
      <c r="D31" s="14">
        <f>[1]Monthly!DK28</f>
        <v>223</v>
      </c>
      <c r="E31" s="14">
        <f>[1]Fiscal!J28</f>
        <v>2069</v>
      </c>
      <c r="F31" s="14">
        <f>[1]Monthly!CY28</f>
        <v>195</v>
      </c>
      <c r="G31" s="16">
        <f t="shared" si="1"/>
        <v>0.14358974358974358</v>
      </c>
    </row>
    <row r="32" spans="1:7" x14ac:dyDescent="0.25">
      <c r="A32" s="11" t="s">
        <v>48</v>
      </c>
      <c r="B32" s="12"/>
      <c r="C32" s="13"/>
      <c r="D32" s="14">
        <f>[1]Monthly!DK29</f>
        <v>38</v>
      </c>
      <c r="E32" s="14">
        <f>[1]Fiscal!J29</f>
        <v>4241</v>
      </c>
      <c r="F32" s="14">
        <f>[1]Monthly!CY29</f>
        <v>28</v>
      </c>
      <c r="G32" s="16">
        <f t="shared" si="1"/>
        <v>0.35714285714285715</v>
      </c>
    </row>
    <row r="33" spans="1:7" x14ac:dyDescent="0.25">
      <c r="A33" s="11" t="s">
        <v>49</v>
      </c>
      <c r="B33" s="12"/>
      <c r="C33" s="13"/>
      <c r="D33" s="14">
        <f>[1]Monthly!DK30</f>
        <v>1</v>
      </c>
      <c r="E33" s="14">
        <f>[1]Fiscal!J30</f>
        <v>53</v>
      </c>
      <c r="F33" s="14">
        <f>[1]Monthly!CY30</f>
        <v>0</v>
      </c>
      <c r="G33" s="16"/>
    </row>
    <row r="34" spans="1:7" x14ac:dyDescent="0.25">
      <c r="A34" s="11" t="s">
        <v>50</v>
      </c>
      <c r="B34" s="12"/>
      <c r="C34" s="13"/>
      <c r="D34" s="14">
        <f>[1]Monthly!DK31</f>
        <v>90</v>
      </c>
      <c r="E34" s="14">
        <f>[1]Fiscal!J31</f>
        <v>764</v>
      </c>
      <c r="F34" s="14">
        <f>[1]Monthly!CY31</f>
        <v>34</v>
      </c>
      <c r="G34" s="16">
        <f t="shared" si="1"/>
        <v>1.6470588235294117</v>
      </c>
    </row>
    <row r="35" spans="1:7" x14ac:dyDescent="0.25">
      <c r="A35" s="18" t="s">
        <v>51</v>
      </c>
      <c r="B35" s="4"/>
      <c r="C35" s="31"/>
      <c r="D35" s="14">
        <f>[1]Monthly!DK32</f>
        <v>545</v>
      </c>
      <c r="E35" s="14">
        <f>[1]Fiscal!J32</f>
        <v>4950</v>
      </c>
      <c r="F35" s="14">
        <f>[1]Monthly!CY32</f>
        <v>376</v>
      </c>
      <c r="G35" s="16">
        <f t="shared" si="1"/>
        <v>0.44946808510638298</v>
      </c>
    </row>
    <row r="36" spans="1:7" x14ac:dyDescent="0.25">
      <c r="A36" s="11" t="s">
        <v>52</v>
      </c>
      <c r="B36" s="12"/>
      <c r="C36" s="13"/>
      <c r="D36" s="14">
        <f>[1]Monthly!DK33</f>
        <v>467</v>
      </c>
      <c r="E36" s="14">
        <f>[1]Fiscal!J33</f>
        <v>10580</v>
      </c>
      <c r="F36" s="14">
        <f>[1]Monthly!CY33</f>
        <v>923</v>
      </c>
      <c r="G36" s="16">
        <f t="shared" si="1"/>
        <v>-0.49404117009750814</v>
      </c>
    </row>
    <row r="37" spans="1:7" x14ac:dyDescent="0.25">
      <c r="A37" s="11" t="s">
        <v>53</v>
      </c>
      <c r="B37" s="12"/>
      <c r="C37" s="13"/>
      <c r="D37" s="14">
        <f>[1]Monthly!DK34</f>
        <v>145</v>
      </c>
      <c r="E37" s="14">
        <f>[1]Fiscal!J34</f>
        <v>3747</v>
      </c>
      <c r="F37" s="14">
        <f>[1]Monthly!CY34</f>
        <v>97</v>
      </c>
      <c r="G37" s="16">
        <f t="shared" si="1"/>
        <v>0.49484536082474229</v>
      </c>
    </row>
    <row r="38" spans="1:7" x14ac:dyDescent="0.25">
      <c r="A38" s="11" t="s">
        <v>54</v>
      </c>
      <c r="B38" s="12"/>
      <c r="C38" s="13"/>
      <c r="D38" s="14">
        <f>[1]Monthly!DK35</f>
        <v>47</v>
      </c>
      <c r="E38" s="14">
        <f>[1]Fiscal!J35</f>
        <v>1052</v>
      </c>
      <c r="F38" s="14">
        <f>[1]Monthly!CY35</f>
        <v>49</v>
      </c>
      <c r="G38" s="16">
        <f t="shared" si="1"/>
        <v>-4.0816326530612242E-2</v>
      </c>
    </row>
    <row r="39" spans="1:7" x14ac:dyDescent="0.25">
      <c r="A39" s="11" t="s">
        <v>55</v>
      </c>
      <c r="B39" s="12"/>
      <c r="C39" s="13"/>
      <c r="D39" s="14">
        <f>[1]Monthly!DK36</f>
        <v>98</v>
      </c>
      <c r="E39" s="14">
        <f>[1]Fiscal!J36</f>
        <v>930</v>
      </c>
      <c r="F39" s="14">
        <f>[1]Monthly!CY36</f>
        <v>94</v>
      </c>
      <c r="G39" s="16">
        <f t="shared" si="1"/>
        <v>4.2553191489361701E-2</v>
      </c>
    </row>
    <row r="40" spans="1:7" x14ac:dyDescent="0.25">
      <c r="A40" s="18"/>
      <c r="B40" s="5"/>
      <c r="C40" s="5" t="s">
        <v>37</v>
      </c>
      <c r="D40" s="20">
        <f>SUM(D24:D39)</f>
        <v>3838</v>
      </c>
      <c r="E40" s="20">
        <f>SUM(E24:E39)</f>
        <v>55794</v>
      </c>
      <c r="F40" s="20">
        <f>SUM(F24:F39)</f>
        <v>4336</v>
      </c>
      <c r="G40" s="16">
        <f t="shared" si="1"/>
        <v>-0.11485239852398524</v>
      </c>
    </row>
    <row r="41" spans="1:7" x14ac:dyDescent="0.25">
      <c r="A41" s="34"/>
      <c r="B41" s="35"/>
      <c r="C41" s="35" t="s">
        <v>56</v>
      </c>
      <c r="D41" s="20">
        <f>SUM(D40,D20)</f>
        <v>68144</v>
      </c>
      <c r="E41" s="20">
        <f>SUM(E40,E20)</f>
        <v>788300</v>
      </c>
      <c r="F41" s="21">
        <f>SUM(F40,F20)</f>
        <v>63198</v>
      </c>
      <c r="G41" s="16">
        <f t="shared" si="1"/>
        <v>7.8261970315516308E-2</v>
      </c>
    </row>
    <row r="43" spans="1:7" x14ac:dyDescent="0.25">
      <c r="A43" s="4"/>
      <c r="B43" s="4"/>
      <c r="C43" s="4"/>
      <c r="D43" s="8" t="s">
        <v>4</v>
      </c>
      <c r="E43" s="8" t="s">
        <v>5</v>
      </c>
      <c r="F43" s="5" t="s">
        <v>6</v>
      </c>
      <c r="G43" s="9" t="s">
        <v>7</v>
      </c>
    </row>
    <row r="44" spans="1:7" x14ac:dyDescent="0.25">
      <c r="A44" s="2" t="s">
        <v>57</v>
      </c>
      <c r="B44" s="4"/>
      <c r="C44" s="4"/>
      <c r="D44" s="8" t="s">
        <v>8</v>
      </c>
      <c r="E44" s="8" t="s">
        <v>9</v>
      </c>
      <c r="F44" s="5" t="s">
        <v>10</v>
      </c>
      <c r="G44" s="8" t="s">
        <v>11</v>
      </c>
    </row>
    <row r="45" spans="1:7" x14ac:dyDescent="0.25">
      <c r="A45" s="11" t="s">
        <v>58</v>
      </c>
      <c r="B45" s="12"/>
      <c r="C45" s="13"/>
      <c r="D45" s="36">
        <f>[1]Monthly!DK42</f>
        <v>6854</v>
      </c>
      <c r="E45" s="14">
        <f>[1]Fiscal!J42</f>
        <v>88559</v>
      </c>
      <c r="F45" s="14">
        <f>[1]Monthly!CY42</f>
        <v>7234</v>
      </c>
      <c r="G45" s="16">
        <f t="shared" ref="G45:G53" si="2">(+D45-F45)/F45</f>
        <v>-5.2529720763063309E-2</v>
      </c>
    </row>
    <row r="46" spans="1:7" x14ac:dyDescent="0.25">
      <c r="A46" s="11" t="s">
        <v>59</v>
      </c>
      <c r="B46" s="12"/>
      <c r="C46" s="13"/>
      <c r="D46" s="36">
        <f>[1]Monthly!DK43</f>
        <v>376</v>
      </c>
      <c r="E46" s="14">
        <f>[1]Fiscal!J43</f>
        <v>4378</v>
      </c>
      <c r="F46" s="14">
        <f>[1]Monthly!CY43</f>
        <v>488</v>
      </c>
      <c r="G46" s="16">
        <f t="shared" si="2"/>
        <v>-0.22950819672131148</v>
      </c>
    </row>
    <row r="47" spans="1:7" x14ac:dyDescent="0.25">
      <c r="A47" s="11" t="s">
        <v>60</v>
      </c>
      <c r="B47" s="12"/>
      <c r="C47" s="13"/>
      <c r="D47" s="36">
        <f>[1]Monthly!DK44</f>
        <v>230</v>
      </c>
      <c r="E47" s="14">
        <f>[1]Fiscal!J44</f>
        <v>2882</v>
      </c>
      <c r="F47" s="14">
        <f>[1]Monthly!CY44</f>
        <v>231</v>
      </c>
      <c r="G47" s="16">
        <f t="shared" si="2"/>
        <v>-4.329004329004329E-3</v>
      </c>
    </row>
    <row r="48" spans="1:7" x14ac:dyDescent="0.25">
      <c r="A48" s="11" t="s">
        <v>61</v>
      </c>
      <c r="B48" s="12"/>
      <c r="C48" s="13"/>
      <c r="D48" s="36">
        <f>[1]Monthly!DK45</f>
        <v>437</v>
      </c>
      <c r="E48" s="14">
        <f>[1]Fiscal!J45</f>
        <v>3628</v>
      </c>
      <c r="F48" s="14">
        <f>[1]Monthly!CY45</f>
        <v>353</v>
      </c>
      <c r="G48" s="16">
        <f t="shared" si="2"/>
        <v>0.23796033994334279</v>
      </c>
    </row>
    <row r="49" spans="1:7" x14ac:dyDescent="0.25">
      <c r="A49" s="11" t="s">
        <v>62</v>
      </c>
      <c r="B49" s="12"/>
      <c r="C49" s="13"/>
      <c r="D49" s="36">
        <f>[1]Monthly!DK46</f>
        <v>83</v>
      </c>
      <c r="E49" s="14">
        <f>[1]Fiscal!J46</f>
        <v>1007</v>
      </c>
      <c r="F49" s="14">
        <f>[1]Monthly!CY46</f>
        <v>54</v>
      </c>
      <c r="G49" s="16">
        <f t="shared" si="2"/>
        <v>0.53703703703703709</v>
      </c>
    </row>
    <row r="50" spans="1:7" x14ac:dyDescent="0.25">
      <c r="A50" s="11" t="s">
        <v>63</v>
      </c>
      <c r="B50" s="12"/>
      <c r="C50" s="13"/>
      <c r="D50" s="36">
        <f>[1]Monthly!DK47</f>
        <v>244</v>
      </c>
      <c r="E50" s="14">
        <f>[1]Fiscal!J47</f>
        <v>3692</v>
      </c>
      <c r="F50" s="14">
        <f>[1]Monthly!CY47</f>
        <v>376</v>
      </c>
      <c r="G50" s="16">
        <f t="shared" si="2"/>
        <v>-0.35106382978723405</v>
      </c>
    </row>
    <row r="51" spans="1:7" x14ac:dyDescent="0.25">
      <c r="A51" s="11" t="s">
        <v>64</v>
      </c>
      <c r="B51" s="12"/>
      <c r="C51" s="13"/>
      <c r="D51" s="36">
        <f>[1]Monthly!DK48</f>
        <v>83</v>
      </c>
      <c r="E51" s="14">
        <f>[1]Fiscal!J48</f>
        <v>2157</v>
      </c>
      <c r="F51" s="14">
        <f>[1]Monthly!CY48</f>
        <v>220</v>
      </c>
      <c r="G51" s="16">
        <f t="shared" si="2"/>
        <v>-0.62272727272727268</v>
      </c>
    </row>
    <row r="52" spans="1:7" x14ac:dyDescent="0.25">
      <c r="A52" s="11" t="s">
        <v>28</v>
      </c>
      <c r="B52" s="12"/>
      <c r="C52" s="13"/>
      <c r="D52" s="36">
        <f>[1]Monthly!DK49</f>
        <v>122</v>
      </c>
      <c r="E52" s="14">
        <f>[1]Fiscal!J49</f>
        <v>0</v>
      </c>
      <c r="F52" s="14">
        <f>[1]Monthly!CY49</f>
        <v>0</v>
      </c>
      <c r="G52" s="16"/>
    </row>
    <row r="53" spans="1:7" x14ac:dyDescent="0.25">
      <c r="A53" s="34"/>
      <c r="B53" s="37"/>
      <c r="C53" s="38" t="s">
        <v>37</v>
      </c>
      <c r="D53" s="20">
        <f>SUM(D45:D52)</f>
        <v>8429</v>
      </c>
      <c r="E53" s="20">
        <f>SUM(E45:E52)</f>
        <v>106303</v>
      </c>
      <c r="F53" s="20">
        <f>SUM(F45:F52)</f>
        <v>8956</v>
      </c>
      <c r="G53" s="16">
        <f t="shared" si="2"/>
        <v>-5.884323358642251E-2</v>
      </c>
    </row>
    <row r="54" spans="1:7" x14ac:dyDescent="0.25">
      <c r="A54" s="4"/>
      <c r="B54" s="4"/>
      <c r="C54" s="4"/>
      <c r="D54" s="28"/>
      <c r="E54" s="28"/>
      <c r="F54" s="28"/>
      <c r="G54" s="39"/>
    </row>
    <row r="55" spans="1:7" x14ac:dyDescent="0.25">
      <c r="A55" s="2" t="s">
        <v>65</v>
      </c>
      <c r="B55" s="4"/>
      <c r="C55" s="4"/>
      <c r="D55" s="8"/>
      <c r="E55" s="8"/>
      <c r="F55" s="5"/>
      <c r="G55" s="8"/>
    </row>
    <row r="56" spans="1:7" x14ac:dyDescent="0.25">
      <c r="A56" s="11" t="s">
        <v>58</v>
      </c>
      <c r="B56" s="12"/>
      <c r="C56" s="13"/>
      <c r="D56" s="14">
        <f>[1]Monthly!DK51</f>
        <v>9828</v>
      </c>
      <c r="E56" s="14">
        <f>[1]Fiscal!J51</f>
        <v>116010</v>
      </c>
      <c r="F56" s="14">
        <f>[1]Monthly!CY51</f>
        <v>10392</v>
      </c>
      <c r="G56" s="16">
        <f t="shared" ref="G56:G64" si="3">(+D56-F56)/F56</f>
        <v>-5.4272517321016164E-2</v>
      </c>
    </row>
    <row r="57" spans="1:7" x14ac:dyDescent="0.25">
      <c r="A57" s="11" t="s">
        <v>59</v>
      </c>
      <c r="B57" s="12"/>
      <c r="C57" s="13"/>
      <c r="D57" s="14">
        <f>[1]Monthly!DK52</f>
        <v>85</v>
      </c>
      <c r="E57" s="14">
        <f>[1]Fiscal!J52</f>
        <v>2013</v>
      </c>
      <c r="F57" s="14">
        <f>[1]Monthly!CY52</f>
        <v>112</v>
      </c>
      <c r="G57" s="16">
        <f t="shared" si="3"/>
        <v>-0.24107142857142858</v>
      </c>
    </row>
    <row r="58" spans="1:7" x14ac:dyDescent="0.25">
      <c r="A58" s="11" t="s">
        <v>60</v>
      </c>
      <c r="B58" s="12"/>
      <c r="C58" s="13"/>
      <c r="D58" s="14">
        <f>[1]Monthly!DK53</f>
        <v>323</v>
      </c>
      <c r="E58" s="14">
        <f>[1]Fiscal!J53</f>
        <v>3944</v>
      </c>
      <c r="F58" s="14">
        <f>[1]Monthly!CY53</f>
        <v>326</v>
      </c>
      <c r="G58" s="16">
        <f t="shared" si="3"/>
        <v>-9.202453987730062E-3</v>
      </c>
    </row>
    <row r="59" spans="1:7" x14ac:dyDescent="0.25">
      <c r="A59" s="11" t="s">
        <v>61</v>
      </c>
      <c r="B59" s="12"/>
      <c r="C59" s="13"/>
      <c r="D59" s="14">
        <f>[1]Monthly!DK54</f>
        <v>328</v>
      </c>
      <c r="E59" s="14">
        <f>[1]Fiscal!J54</f>
        <v>3177</v>
      </c>
      <c r="F59" s="14">
        <f>[1]Monthly!CY54</f>
        <v>390</v>
      </c>
      <c r="G59" s="16">
        <f t="shared" si="3"/>
        <v>-0.15897435897435896</v>
      </c>
    </row>
    <row r="60" spans="1:7" x14ac:dyDescent="0.25">
      <c r="A60" s="11" t="s">
        <v>62</v>
      </c>
      <c r="B60" s="12"/>
      <c r="C60" s="13"/>
      <c r="D60" s="14">
        <f>[1]Monthly!DK55</f>
        <v>178</v>
      </c>
      <c r="E60" s="14">
        <f>[1]Fiscal!J55</f>
        <v>2084</v>
      </c>
      <c r="F60" s="14">
        <f>[1]Monthly!CY55</f>
        <v>162</v>
      </c>
      <c r="G60" s="16">
        <f t="shared" si="3"/>
        <v>9.8765432098765427E-2</v>
      </c>
    </row>
    <row r="61" spans="1:7" x14ac:dyDescent="0.25">
      <c r="A61" s="11" t="s">
        <v>63</v>
      </c>
      <c r="B61" s="12"/>
      <c r="C61" s="13"/>
      <c r="D61" s="14">
        <f>[1]Monthly!DK56</f>
        <v>106</v>
      </c>
      <c r="E61" s="14">
        <f>[1]Fiscal!J56</f>
        <v>1537</v>
      </c>
      <c r="F61" s="14">
        <f>[1]Monthly!CY56</f>
        <v>107</v>
      </c>
      <c r="G61" s="16">
        <f t="shared" si="3"/>
        <v>-9.3457943925233638E-3</v>
      </c>
    </row>
    <row r="62" spans="1:7" x14ac:dyDescent="0.25">
      <c r="A62" s="11" t="s">
        <v>64</v>
      </c>
      <c r="B62" s="12"/>
      <c r="C62" s="13"/>
      <c r="D62" s="14">
        <f>[1]Monthly!DK57</f>
        <v>190</v>
      </c>
      <c r="E62" s="14">
        <f>[1]Fiscal!J57</f>
        <v>2469</v>
      </c>
      <c r="F62" s="14">
        <f>[1]Monthly!CY57</f>
        <v>251</v>
      </c>
      <c r="G62" s="16">
        <f t="shared" si="3"/>
        <v>-0.24302788844621515</v>
      </c>
    </row>
    <row r="63" spans="1:7" x14ac:dyDescent="0.25">
      <c r="A63" s="11" t="s">
        <v>28</v>
      </c>
      <c r="B63" s="12"/>
      <c r="C63" s="13"/>
      <c r="D63" s="14">
        <f>[1]Monthly!DK58</f>
        <v>6</v>
      </c>
      <c r="E63" s="14">
        <f>[1]Fiscal!J58</f>
        <v>0</v>
      </c>
      <c r="F63" s="14">
        <f>[1]Monthly!CY58</f>
        <v>0</v>
      </c>
      <c r="G63" s="16"/>
    </row>
    <row r="64" spans="1:7" x14ac:dyDescent="0.25">
      <c r="A64" s="34"/>
      <c r="B64" s="37"/>
      <c r="C64" s="38" t="s">
        <v>37</v>
      </c>
      <c r="D64" s="20">
        <f>SUM(D56:D63)</f>
        <v>11044</v>
      </c>
      <c r="E64" s="20">
        <f>SUM(E56:E63)</f>
        <v>131234</v>
      </c>
      <c r="F64" s="20">
        <f>SUM(F56:F63)</f>
        <v>11740</v>
      </c>
      <c r="G64" s="16">
        <f t="shared" si="3"/>
        <v>-5.9284497444633731E-2</v>
      </c>
    </row>
    <row r="65" spans="1:7" x14ac:dyDescent="0.25">
      <c r="A65" s="4"/>
      <c r="B65" s="4"/>
      <c r="C65" s="4"/>
      <c r="D65" s="28"/>
      <c r="E65" s="28"/>
      <c r="F65" s="28"/>
      <c r="G65" s="1"/>
    </row>
    <row r="66" spans="1:7" x14ac:dyDescent="0.25">
      <c r="A66" s="40" t="s">
        <v>66</v>
      </c>
      <c r="B66" s="12"/>
      <c r="C66" s="13"/>
      <c r="D66" s="14">
        <f>[1]Monthly!DK59</f>
        <v>10966</v>
      </c>
      <c r="E66" s="14">
        <f>[1]Fiscal!J59</f>
        <v>131480</v>
      </c>
      <c r="F66" s="14">
        <f>[1]Monthly!CY59</f>
        <v>11568</v>
      </c>
      <c r="G66" s="16">
        <f>(+D66-F66)/F66</f>
        <v>-5.2040110650069159E-2</v>
      </c>
    </row>
    <row r="67" spans="1:7" x14ac:dyDescent="0.25">
      <c r="A67" s="2"/>
      <c r="B67" s="4"/>
      <c r="C67" s="4"/>
      <c r="D67" s="28"/>
      <c r="E67" s="28"/>
      <c r="F67" s="28"/>
      <c r="G67" s="39"/>
    </row>
    <row r="68" spans="1:7" x14ac:dyDescent="0.25">
      <c r="A68" s="2" t="s">
        <v>67</v>
      </c>
      <c r="B68" s="4"/>
      <c r="C68" s="4"/>
      <c r="D68" s="28"/>
      <c r="F68" s="28"/>
      <c r="G68" s="39"/>
    </row>
    <row r="69" spans="1:7" x14ac:dyDescent="0.25">
      <c r="A69" s="40" t="s">
        <v>68</v>
      </c>
      <c r="B69" s="12"/>
      <c r="C69" s="13"/>
      <c r="D69" s="36">
        <f>[1]Monthly!DK62</f>
        <v>6</v>
      </c>
      <c r="E69" s="36">
        <f>[1]Fiscal!J62</f>
        <v>171</v>
      </c>
      <c r="F69" s="14">
        <f>[1]Monthly!CY62</f>
        <v>19</v>
      </c>
      <c r="G69" s="16">
        <f t="shared" ref="G69:G78" si="4">(+D69-F69)/F69</f>
        <v>-0.68421052631578949</v>
      </c>
    </row>
    <row r="70" spans="1:7" x14ac:dyDescent="0.25">
      <c r="A70" s="41" t="s">
        <v>69</v>
      </c>
      <c r="B70" s="42"/>
      <c r="C70" s="43"/>
      <c r="D70" s="36">
        <f>[1]Monthly!DK63</f>
        <v>33</v>
      </c>
      <c r="E70" s="36">
        <f>[1]Fiscal!J63</f>
        <v>553</v>
      </c>
      <c r="F70" s="14">
        <f>[1]Monthly!CY63</f>
        <v>41</v>
      </c>
      <c r="G70" s="16">
        <f t="shared" si="4"/>
        <v>-0.1951219512195122</v>
      </c>
    </row>
    <row r="71" spans="1:7" x14ac:dyDescent="0.25">
      <c r="A71" s="41" t="s">
        <v>70</v>
      </c>
      <c r="B71" s="42"/>
      <c r="C71" s="43"/>
      <c r="D71" s="36">
        <f>[1]Monthly!DK64</f>
        <v>0</v>
      </c>
      <c r="E71" s="36">
        <f>[1]Fiscal!J64</f>
        <v>0</v>
      </c>
      <c r="F71" s="14">
        <f>[1]Monthly!CY64</f>
        <v>0</v>
      </c>
      <c r="G71" s="16"/>
    </row>
    <row r="72" spans="1:7" x14ac:dyDescent="0.25">
      <c r="A72" s="34" t="s">
        <v>71</v>
      </c>
      <c r="B72" s="42"/>
      <c r="C72" s="43"/>
      <c r="D72" s="36">
        <f>[1]Monthly!DK65</f>
        <v>0</v>
      </c>
      <c r="E72" s="36">
        <f>[1]Fiscal!J65</f>
        <v>8</v>
      </c>
      <c r="F72" s="14">
        <f>[1]Monthly!CY65</f>
        <v>1</v>
      </c>
      <c r="G72" s="16">
        <f t="shared" si="4"/>
        <v>-1</v>
      </c>
    </row>
    <row r="73" spans="1:7" x14ac:dyDescent="0.25">
      <c r="A73" s="18"/>
      <c r="C73" s="44" t="s">
        <v>37</v>
      </c>
      <c r="D73" s="20">
        <f>SUM(D69:D72)</f>
        <v>39</v>
      </c>
      <c r="E73" s="20">
        <f>SUM(E69:E72)</f>
        <v>732</v>
      </c>
      <c r="F73" s="20">
        <f>SUM(F69:F72)</f>
        <v>61</v>
      </c>
      <c r="G73" s="16">
        <f t="shared" si="4"/>
        <v>-0.36065573770491804</v>
      </c>
    </row>
    <row r="74" spans="1:7" x14ac:dyDescent="0.25">
      <c r="A74" s="40" t="s">
        <v>72</v>
      </c>
      <c r="B74" s="32"/>
      <c r="C74" s="13"/>
      <c r="D74" s="36">
        <f>[1]Monthly!DK66</f>
        <v>10</v>
      </c>
      <c r="E74" s="36">
        <f>[1]Fiscal!J66</f>
        <v>199</v>
      </c>
      <c r="F74" s="14">
        <f>[1]Monthly!CY66</f>
        <v>17</v>
      </c>
      <c r="G74" s="16">
        <f t="shared" si="4"/>
        <v>-0.41176470588235292</v>
      </c>
    </row>
    <row r="75" spans="1:7" x14ac:dyDescent="0.25">
      <c r="A75" s="41" t="s">
        <v>69</v>
      </c>
      <c r="B75" s="37"/>
      <c r="C75" s="43"/>
      <c r="D75" s="36">
        <f>[1]Monthly!DK67</f>
        <v>25</v>
      </c>
      <c r="E75" s="36">
        <f>[1]Fiscal!J67</f>
        <v>537</v>
      </c>
      <c r="F75" s="14">
        <f>[1]Monthly!CY67</f>
        <v>35</v>
      </c>
      <c r="G75" s="16">
        <f t="shared" si="4"/>
        <v>-0.2857142857142857</v>
      </c>
    </row>
    <row r="76" spans="1:7" x14ac:dyDescent="0.25">
      <c r="A76" s="41" t="s">
        <v>70</v>
      </c>
      <c r="B76" s="42"/>
      <c r="C76" s="43"/>
      <c r="D76" s="36">
        <f>[1]Monthly!DK68</f>
        <v>3</v>
      </c>
      <c r="E76" s="36">
        <f>[1]Fiscal!J68</f>
        <v>56</v>
      </c>
      <c r="F76" s="14">
        <f>[1]Monthly!CY68</f>
        <v>5</v>
      </c>
      <c r="G76" s="16">
        <f t="shared" si="4"/>
        <v>-0.4</v>
      </c>
    </row>
    <row r="77" spans="1:7" x14ac:dyDescent="0.25">
      <c r="A77" s="41" t="s">
        <v>71</v>
      </c>
      <c r="B77" s="42"/>
      <c r="C77" s="43"/>
      <c r="D77" s="36">
        <f>[1]Monthly!DK69</f>
        <v>0</v>
      </c>
      <c r="E77" s="36">
        <f>[1]Fiscal!J69</f>
        <v>38</v>
      </c>
      <c r="F77" s="14">
        <f>[1]Monthly!CY69</f>
        <v>6</v>
      </c>
      <c r="G77" s="16">
        <f t="shared" si="4"/>
        <v>-1</v>
      </c>
    </row>
    <row r="78" spans="1:7" x14ac:dyDescent="0.25">
      <c r="A78" s="34"/>
      <c r="B78" s="42"/>
      <c r="C78" s="38" t="s">
        <v>37</v>
      </c>
      <c r="D78" s="20">
        <f>SUM(D74:D77)</f>
        <v>38</v>
      </c>
      <c r="E78" s="20">
        <f>SUM(E74:E77)</f>
        <v>830</v>
      </c>
      <c r="F78" s="20">
        <f>SUM(F74:F77)</f>
        <v>63</v>
      </c>
      <c r="G78" s="16">
        <f t="shared" si="4"/>
        <v>-0.3968253968253968</v>
      </c>
    </row>
    <row r="79" spans="1:7" x14ac:dyDescent="0.25">
      <c r="A79" s="4"/>
      <c r="B79" s="4"/>
      <c r="C79" s="4"/>
      <c r="D79" s="28"/>
      <c r="E79" s="28"/>
      <c r="F79" s="28"/>
      <c r="G79" s="1"/>
    </row>
    <row r="80" spans="1:7" x14ac:dyDescent="0.25">
      <c r="A80" s="2" t="s">
        <v>73</v>
      </c>
      <c r="B80" s="4"/>
      <c r="C80" s="4"/>
      <c r="D80" s="28"/>
      <c r="F80" s="28"/>
      <c r="G80" s="1"/>
    </row>
    <row r="81" spans="1:7" x14ac:dyDescent="0.25">
      <c r="A81" s="11" t="s">
        <v>74</v>
      </c>
      <c r="B81" s="12"/>
      <c r="C81" s="13"/>
      <c r="D81" s="14">
        <f>[1]Monthly!DK72</f>
        <v>0</v>
      </c>
      <c r="E81" s="36">
        <f>[1]Fiscal!J72</f>
        <v>11719</v>
      </c>
      <c r="F81" s="14">
        <f>[1]Monthly!CY72</f>
        <v>767</v>
      </c>
      <c r="G81" s="16">
        <f t="shared" ref="G81:G94" si="5">(+D81-F81)/F81</f>
        <v>-1</v>
      </c>
    </row>
    <row r="82" spans="1:7" x14ac:dyDescent="0.25">
      <c r="A82" s="34" t="s">
        <v>75</v>
      </c>
      <c r="B82" s="37"/>
      <c r="C82" s="43"/>
      <c r="D82" s="14">
        <f>[1]Monthly!DK73</f>
        <v>0</v>
      </c>
      <c r="E82" s="36">
        <f>[1]Fiscal!J73</f>
        <v>11277</v>
      </c>
      <c r="F82" s="14">
        <f>[1]Monthly!CY73</f>
        <v>774</v>
      </c>
      <c r="G82" s="16">
        <f t="shared" si="5"/>
        <v>-1</v>
      </c>
    </row>
    <row r="83" spans="1:7" x14ac:dyDescent="0.25">
      <c r="A83" s="34" t="s">
        <v>76</v>
      </c>
      <c r="B83" s="37"/>
      <c r="C83" s="43"/>
      <c r="D83" s="14">
        <f>[1]Monthly!DK74</f>
        <v>0</v>
      </c>
      <c r="E83" s="36">
        <f>[1]Fiscal!J74</f>
        <v>110</v>
      </c>
      <c r="F83" s="14">
        <f>[1]Monthly!CY74</f>
        <v>3</v>
      </c>
      <c r="G83" s="16">
        <f t="shared" si="5"/>
        <v>-1</v>
      </c>
    </row>
    <row r="84" spans="1:7" x14ac:dyDescent="0.25">
      <c r="A84" s="34" t="s">
        <v>77</v>
      </c>
      <c r="B84" s="37"/>
      <c r="C84" s="43"/>
      <c r="D84" s="14">
        <f>[1]Monthly!DK75</f>
        <v>0</v>
      </c>
      <c r="E84" s="36">
        <f>[1]Fiscal!J75</f>
        <v>211</v>
      </c>
      <c r="F84" s="14">
        <f>[1]Monthly!CY75</f>
        <v>6</v>
      </c>
      <c r="G84" s="16">
        <f t="shared" si="5"/>
        <v>-1</v>
      </c>
    </row>
    <row r="85" spans="1:7" x14ac:dyDescent="0.25">
      <c r="A85" s="34" t="s">
        <v>78</v>
      </c>
      <c r="B85" s="37"/>
      <c r="C85" s="43"/>
      <c r="D85" s="14">
        <f>[1]Monthly!DK76</f>
        <v>0</v>
      </c>
      <c r="E85" s="36">
        <f>[1]Fiscal!J76</f>
        <v>0</v>
      </c>
      <c r="F85" s="14">
        <f>[1]Monthly!CY76</f>
        <v>0</v>
      </c>
      <c r="G85" s="16"/>
    </row>
    <row r="86" spans="1:7" x14ac:dyDescent="0.25">
      <c r="A86" s="34" t="s">
        <v>79</v>
      </c>
      <c r="B86" s="37"/>
      <c r="C86" s="43"/>
      <c r="D86" s="14">
        <f>[1]Monthly!DK77</f>
        <v>0</v>
      </c>
      <c r="E86" s="36">
        <f>[1]Fiscal!J77</f>
        <v>924783</v>
      </c>
      <c r="F86" s="14">
        <f>[1]Monthly!CY77</f>
        <v>58591</v>
      </c>
      <c r="G86" s="16">
        <f t="shared" si="5"/>
        <v>-1</v>
      </c>
    </row>
    <row r="87" spans="1:7" x14ac:dyDescent="0.25">
      <c r="A87" s="34" t="s">
        <v>80</v>
      </c>
      <c r="B87" s="37"/>
      <c r="C87" s="43"/>
      <c r="D87" s="14">
        <f>[1]Monthly!DK78</f>
        <v>2</v>
      </c>
      <c r="E87" s="36">
        <f>[1]Fiscal!J78</f>
        <v>42</v>
      </c>
      <c r="F87" s="14">
        <f>[1]Monthly!CY78</f>
        <v>2</v>
      </c>
      <c r="G87" s="16">
        <f t="shared" si="5"/>
        <v>0</v>
      </c>
    </row>
    <row r="88" spans="1:7" x14ac:dyDescent="0.25">
      <c r="A88" s="34" t="s">
        <v>81</v>
      </c>
      <c r="B88" s="37"/>
      <c r="C88" s="43"/>
      <c r="D88" s="14">
        <f>[1]Monthly!DK79</f>
        <v>0</v>
      </c>
      <c r="E88" s="36">
        <f>[1]Fiscal!J79</f>
        <v>38</v>
      </c>
      <c r="F88" s="14">
        <f>[1]Monthly!CY79</f>
        <v>6</v>
      </c>
      <c r="G88" s="16">
        <f t="shared" si="5"/>
        <v>-1</v>
      </c>
    </row>
    <row r="89" spans="1:7" x14ac:dyDescent="0.25">
      <c r="A89" s="34" t="s">
        <v>82</v>
      </c>
      <c r="B89" s="37"/>
      <c r="C89" s="43"/>
      <c r="D89" s="14">
        <f>[1]Monthly!DK80</f>
        <v>0</v>
      </c>
      <c r="E89" s="36">
        <f>[1]Fiscal!J80</f>
        <v>75</v>
      </c>
      <c r="F89" s="14">
        <f>[1]Monthly!CY80</f>
        <v>8</v>
      </c>
      <c r="G89" s="16">
        <f t="shared" si="5"/>
        <v>-1</v>
      </c>
    </row>
    <row r="90" spans="1:7" x14ac:dyDescent="0.25">
      <c r="A90" s="34" t="s">
        <v>62</v>
      </c>
      <c r="B90" s="37"/>
      <c r="C90" s="43"/>
      <c r="D90" s="14">
        <f>[1]Monthly!DK81</f>
        <v>0</v>
      </c>
      <c r="E90" s="36">
        <f>[1]Fiscal!J81</f>
        <v>0</v>
      </c>
      <c r="F90" s="14">
        <f>[1]Monthly!CY81</f>
        <v>0</v>
      </c>
      <c r="G90" s="16"/>
    </row>
    <row r="91" spans="1:7" x14ac:dyDescent="0.25">
      <c r="A91" s="34" t="s">
        <v>63</v>
      </c>
      <c r="B91" s="37"/>
      <c r="C91" s="43"/>
      <c r="D91" s="14">
        <f>[1]Monthly!DK82</f>
        <v>39</v>
      </c>
      <c r="E91" s="36">
        <f>[1]Fiscal!J82</f>
        <v>450</v>
      </c>
      <c r="F91" s="14">
        <f>[1]Monthly!CY82</f>
        <v>30</v>
      </c>
      <c r="G91" s="16">
        <f t="shared" si="5"/>
        <v>0.3</v>
      </c>
    </row>
    <row r="92" spans="1:7" x14ac:dyDescent="0.25">
      <c r="A92" s="34" t="s">
        <v>64</v>
      </c>
      <c r="B92" s="37"/>
      <c r="C92" s="43"/>
      <c r="D92" s="14">
        <f>[1]Monthly!DK83</f>
        <v>13</v>
      </c>
      <c r="E92" s="36">
        <f>[1]Fiscal!J83</f>
        <v>180</v>
      </c>
      <c r="F92" s="14">
        <f>[1]Monthly!CY83</f>
        <v>15</v>
      </c>
      <c r="G92" s="16">
        <f t="shared" si="5"/>
        <v>-0.13333333333333333</v>
      </c>
    </row>
    <row r="93" spans="1:7" x14ac:dyDescent="0.25">
      <c r="A93" s="11" t="s">
        <v>28</v>
      </c>
      <c r="B93" s="37"/>
      <c r="C93" s="43"/>
      <c r="D93" s="14">
        <f>[1]Monthly!DK84</f>
        <v>0</v>
      </c>
      <c r="E93" s="36">
        <f>[1]Fiscal!J84</f>
        <v>0</v>
      </c>
      <c r="F93" s="14">
        <f>[1]Monthly!CY84</f>
        <v>0</v>
      </c>
      <c r="G93" s="16"/>
    </row>
    <row r="94" spans="1:7" x14ac:dyDescent="0.25">
      <c r="A94" s="34"/>
      <c r="B94" s="35"/>
      <c r="C94" s="35" t="s">
        <v>37</v>
      </c>
      <c r="D94" s="20">
        <f>SUM(D81:D93)</f>
        <v>54</v>
      </c>
      <c r="E94" s="20">
        <f>SUM(E81:E93)</f>
        <v>948885</v>
      </c>
      <c r="F94" s="20">
        <f>SUM(F81:F93)</f>
        <v>60202</v>
      </c>
      <c r="G94" s="16">
        <f t="shared" si="5"/>
        <v>-0.99910301983322813</v>
      </c>
    </row>
    <row r="95" spans="1:7" x14ac:dyDescent="0.25">
      <c r="A95" s="4"/>
      <c r="B95" s="4"/>
      <c r="C95" s="4"/>
      <c r="D95" s="28"/>
      <c r="E95" s="28"/>
      <c r="F95" s="28"/>
      <c r="G95" s="1"/>
    </row>
    <row r="96" spans="1:7" x14ac:dyDescent="0.25">
      <c r="A96" s="2" t="s">
        <v>83</v>
      </c>
      <c r="B96" s="4"/>
      <c r="C96" s="4"/>
      <c r="D96" s="28"/>
      <c r="F96" s="28"/>
      <c r="G96" s="1"/>
    </row>
    <row r="97" spans="1:7" x14ac:dyDescent="0.25">
      <c r="A97" s="11" t="s">
        <v>84</v>
      </c>
      <c r="B97" s="30"/>
      <c r="C97" s="13"/>
      <c r="D97" s="26">
        <f>[1]Monthly!DK88</f>
        <v>0</v>
      </c>
      <c r="E97" s="36">
        <f>[1]Fiscal!J88</f>
        <v>385964</v>
      </c>
      <c r="F97" s="26">
        <f>[1]Monthly!CY88</f>
        <v>28851</v>
      </c>
      <c r="G97" s="16">
        <f t="shared" ref="G97:G102" si="6">(+D97-F97)/F97</f>
        <v>-1</v>
      </c>
    </row>
    <row r="98" spans="1:7" x14ac:dyDescent="0.25">
      <c r="A98" s="34" t="s">
        <v>85</v>
      </c>
      <c r="B98" s="37"/>
      <c r="C98" s="43"/>
      <c r="D98" s="26">
        <f>[1]Monthly!DK89</f>
        <v>0</v>
      </c>
      <c r="E98" s="36">
        <f>[1]Fiscal!J89</f>
        <v>395609</v>
      </c>
      <c r="F98" s="26">
        <f>[1]Monthly!CY89</f>
        <v>20674</v>
      </c>
      <c r="G98" s="16">
        <f t="shared" si="6"/>
        <v>-1</v>
      </c>
    </row>
    <row r="99" spans="1:7" x14ac:dyDescent="0.25">
      <c r="A99" s="34" t="s">
        <v>86</v>
      </c>
      <c r="B99" s="37"/>
      <c r="C99" s="43"/>
      <c r="D99" s="26">
        <f>[1]Monthly!DK90</f>
        <v>0</v>
      </c>
      <c r="E99" s="36">
        <f>[1]Fiscal!J90</f>
        <v>10</v>
      </c>
      <c r="F99" s="26">
        <f>[1]Monthly!CY90</f>
        <v>0</v>
      </c>
      <c r="G99" s="16"/>
    </row>
    <row r="100" spans="1:7" x14ac:dyDescent="0.25">
      <c r="A100" s="34" t="s">
        <v>87</v>
      </c>
      <c r="B100" s="37"/>
      <c r="C100" s="43"/>
      <c r="D100" s="26">
        <f>[1]Monthly!DK91</f>
        <v>0</v>
      </c>
      <c r="E100" s="36">
        <f>[1]Fiscal!J91</f>
        <v>505223</v>
      </c>
      <c r="F100" s="26">
        <f>[1]Monthly!CY91</f>
        <v>67451</v>
      </c>
      <c r="G100" s="16">
        <f t="shared" si="6"/>
        <v>-1</v>
      </c>
    </row>
    <row r="101" spans="1:7" x14ac:dyDescent="0.25">
      <c r="A101" s="34" t="s">
        <v>88</v>
      </c>
      <c r="B101" s="37"/>
      <c r="C101" s="43"/>
      <c r="D101" s="26">
        <f>[1]Monthly!DK92</f>
        <v>0</v>
      </c>
      <c r="E101" s="36">
        <f>[1]Fiscal!J92</f>
        <v>5985</v>
      </c>
      <c r="F101" s="26">
        <f>[1]Monthly!CY92</f>
        <v>866</v>
      </c>
      <c r="G101" s="16">
        <f t="shared" si="6"/>
        <v>-1</v>
      </c>
    </row>
    <row r="102" spans="1:7" x14ac:dyDescent="0.25">
      <c r="A102" s="34" t="s">
        <v>89</v>
      </c>
      <c r="B102" s="37"/>
      <c r="C102" s="43"/>
      <c r="D102" s="26">
        <f>[1]Monthly!DK93</f>
        <v>0</v>
      </c>
      <c r="E102" s="36">
        <f>[1]Fiscal!J93</f>
        <v>4104</v>
      </c>
      <c r="F102" s="26">
        <f>[1]Monthly!CY93</f>
        <v>191</v>
      </c>
      <c r="G102" s="16">
        <f t="shared" si="6"/>
        <v>-1</v>
      </c>
    </row>
    <row r="103" spans="1:7" x14ac:dyDescent="0.25">
      <c r="A103" s="4"/>
      <c r="B103" s="4"/>
      <c r="C103" s="4"/>
      <c r="D103" s="28"/>
      <c r="E103" s="28"/>
      <c r="F103" s="28"/>
      <c r="G103" s="1"/>
    </row>
    <row r="104" spans="1:7" x14ac:dyDescent="0.25">
      <c r="A104" s="2" t="s">
        <v>90</v>
      </c>
      <c r="B104" s="4"/>
      <c r="C104" s="4"/>
      <c r="D104" s="8" t="s">
        <v>4</v>
      </c>
      <c r="E104" s="8" t="s">
        <v>5</v>
      </c>
      <c r="F104" s="5" t="s">
        <v>6</v>
      </c>
      <c r="G104" s="9" t="s">
        <v>7</v>
      </c>
    </row>
    <row r="105" spans="1:7" x14ac:dyDescent="0.25">
      <c r="A105" s="2" t="s">
        <v>91</v>
      </c>
      <c r="B105" s="4"/>
      <c r="C105" s="4"/>
      <c r="D105" s="8" t="s">
        <v>8</v>
      </c>
      <c r="E105" s="8" t="s">
        <v>9</v>
      </c>
      <c r="F105" s="5" t="s">
        <v>10</v>
      </c>
      <c r="G105" s="8" t="s">
        <v>11</v>
      </c>
    </row>
    <row r="106" spans="1:7" x14ac:dyDescent="0.25">
      <c r="A106" s="11" t="s">
        <v>92</v>
      </c>
      <c r="B106" s="12"/>
      <c r="C106" s="13"/>
      <c r="D106" s="14">
        <f>[1]Monthly!DK96</f>
        <v>0</v>
      </c>
      <c r="E106" s="36">
        <f>[1]Fiscal!J96</f>
        <v>0</v>
      </c>
      <c r="F106" s="14">
        <f>[1]Monthly!CY96</f>
        <v>0</v>
      </c>
      <c r="G106" s="16"/>
    </row>
    <row r="107" spans="1:7" x14ac:dyDescent="0.25">
      <c r="A107" s="34" t="s">
        <v>93</v>
      </c>
      <c r="B107" s="37"/>
      <c r="C107" s="43"/>
      <c r="D107" s="14">
        <f>[1]Monthly!DK97</f>
        <v>0</v>
      </c>
      <c r="E107" s="36">
        <f>[1]Fiscal!J97</f>
        <v>0</v>
      </c>
      <c r="F107" s="14">
        <f>[1]Monthly!CY97</f>
        <v>0</v>
      </c>
      <c r="G107" s="16"/>
    </row>
    <row r="108" spans="1:7" x14ac:dyDescent="0.25">
      <c r="A108" s="45" t="s">
        <v>94</v>
      </c>
      <c r="B108" s="37"/>
      <c r="C108" s="43"/>
      <c r="D108" s="14">
        <f>[1]Monthly!DK98</f>
        <v>3735</v>
      </c>
      <c r="E108" s="36">
        <f>[1]Fiscal!J98</f>
        <v>52986</v>
      </c>
      <c r="F108" s="14">
        <f>[1]Monthly!CY98</f>
        <v>3923</v>
      </c>
      <c r="G108" s="16">
        <f t="shared" ref="G108:G124" si="7">(+D108-F108)/F108</f>
        <v>-4.7922508284476167E-2</v>
      </c>
    </row>
    <row r="109" spans="1:7" x14ac:dyDescent="0.25">
      <c r="A109" s="45" t="s">
        <v>95</v>
      </c>
      <c r="B109" s="37"/>
      <c r="C109" s="43"/>
      <c r="D109" s="14">
        <f>[1]Monthly!DK99</f>
        <v>1642</v>
      </c>
      <c r="E109" s="36">
        <f>[1]Fiscal!J99</f>
        <v>22038</v>
      </c>
      <c r="F109" s="14">
        <f>[1]Monthly!CY99</f>
        <v>1641</v>
      </c>
      <c r="G109" s="16">
        <f t="shared" si="7"/>
        <v>6.0938452163315055E-4</v>
      </c>
    </row>
    <row r="110" spans="1:7" x14ac:dyDescent="0.25">
      <c r="A110" s="45" t="s">
        <v>96</v>
      </c>
      <c r="B110" s="37"/>
      <c r="C110" s="43"/>
      <c r="D110" s="14">
        <f>[1]Monthly!DK100</f>
        <v>1288</v>
      </c>
      <c r="E110" s="36">
        <f>[1]Fiscal!J100</f>
        <v>21521</v>
      </c>
      <c r="F110" s="14">
        <f>[1]Monthly!CY100</f>
        <v>1589</v>
      </c>
      <c r="G110" s="16">
        <f t="shared" si="7"/>
        <v>-0.1894273127753304</v>
      </c>
    </row>
    <row r="111" spans="1:7" x14ac:dyDescent="0.25">
      <c r="A111" s="45" t="s">
        <v>97</v>
      </c>
      <c r="B111" s="37"/>
      <c r="C111" s="43"/>
      <c r="D111" s="14">
        <f>[1]Monthly!DK101</f>
        <v>711</v>
      </c>
      <c r="E111" s="36">
        <f>[1]Fiscal!J101</f>
        <v>9836</v>
      </c>
      <c r="F111" s="14">
        <f>[1]Monthly!CY101</f>
        <v>702</v>
      </c>
      <c r="G111" s="16">
        <f t="shared" si="7"/>
        <v>1.282051282051282E-2</v>
      </c>
    </row>
    <row r="112" spans="1:7" x14ac:dyDescent="0.25">
      <c r="A112" s="34" t="s">
        <v>98</v>
      </c>
      <c r="B112" s="37"/>
      <c r="C112" s="43"/>
      <c r="D112" s="14">
        <f>[1]Monthly!DK102</f>
        <v>708</v>
      </c>
      <c r="E112" s="36">
        <f>[1]Fiscal!J102</f>
        <v>12419</v>
      </c>
      <c r="F112" s="14">
        <f>[1]Monthly!CY102</f>
        <v>919</v>
      </c>
      <c r="G112" s="16">
        <f t="shared" si="7"/>
        <v>-0.22959738846572361</v>
      </c>
    </row>
    <row r="113" spans="1:7" x14ac:dyDescent="0.25">
      <c r="A113" s="34" t="s">
        <v>59</v>
      </c>
      <c r="B113" s="37"/>
      <c r="C113" s="43"/>
      <c r="D113" s="14">
        <f>[1]Monthly!DK103</f>
        <v>29</v>
      </c>
      <c r="E113" s="36">
        <f>[1]Fiscal!J103</f>
        <v>732</v>
      </c>
      <c r="F113" s="14">
        <f>[1]Monthly!CY103</f>
        <v>75</v>
      </c>
      <c r="G113" s="16">
        <f t="shared" si="7"/>
        <v>-0.61333333333333329</v>
      </c>
    </row>
    <row r="114" spans="1:7" x14ac:dyDescent="0.25">
      <c r="A114" s="34" t="s">
        <v>60</v>
      </c>
      <c r="B114" s="37"/>
      <c r="C114" s="43"/>
      <c r="D114" s="14">
        <f>[1]Monthly!DK104</f>
        <v>6</v>
      </c>
      <c r="E114" s="36">
        <f>[1]Fiscal!J104</f>
        <v>42</v>
      </c>
      <c r="F114" s="14">
        <f>[1]Monthly!CY104</f>
        <v>0</v>
      </c>
      <c r="G114" s="16"/>
    </row>
    <row r="115" spans="1:7" x14ac:dyDescent="0.25">
      <c r="A115" s="34" t="s">
        <v>61</v>
      </c>
      <c r="B115" s="37"/>
      <c r="C115" s="43"/>
      <c r="D115" s="14">
        <f>[1]Monthly!DK105</f>
        <v>0</v>
      </c>
      <c r="E115" s="36">
        <f>[1]Fiscal!J105</f>
        <v>191</v>
      </c>
      <c r="F115" s="14">
        <f>[1]Monthly!CY105</f>
        <v>21</v>
      </c>
      <c r="G115" s="16">
        <f t="shared" si="7"/>
        <v>-1</v>
      </c>
    </row>
    <row r="116" spans="1:7" x14ac:dyDescent="0.25">
      <c r="A116" s="34" t="s">
        <v>62</v>
      </c>
      <c r="B116" s="37"/>
      <c r="C116" s="43"/>
      <c r="D116" s="14">
        <f>[1]Monthly!DK106</f>
        <v>2</v>
      </c>
      <c r="E116" s="36">
        <f>[1]Fiscal!J106</f>
        <v>17</v>
      </c>
      <c r="F116" s="14">
        <f>[1]Monthly!CY106</f>
        <v>3</v>
      </c>
      <c r="G116" s="16">
        <f t="shared" si="7"/>
        <v>-0.33333333333333331</v>
      </c>
    </row>
    <row r="117" spans="1:7" x14ac:dyDescent="0.25">
      <c r="A117" s="34" t="s">
        <v>63</v>
      </c>
      <c r="B117" s="37"/>
      <c r="C117" s="43"/>
      <c r="D117" s="14">
        <f>[1]Monthly!DK107</f>
        <v>26</v>
      </c>
      <c r="E117" s="36">
        <f>[1]Fiscal!J107</f>
        <v>339</v>
      </c>
      <c r="F117" s="14">
        <f>[1]Monthly!CY107</f>
        <v>39</v>
      </c>
      <c r="G117" s="16">
        <f t="shared" si="7"/>
        <v>-0.33333333333333331</v>
      </c>
    </row>
    <row r="118" spans="1:7" x14ac:dyDescent="0.25">
      <c r="A118" s="34" t="s">
        <v>64</v>
      </c>
      <c r="B118" s="37"/>
      <c r="C118" s="43"/>
      <c r="D118" s="14">
        <f>[1]Monthly!DK108</f>
        <v>22</v>
      </c>
      <c r="E118" s="36">
        <f>[1]Fiscal!J108</f>
        <v>432</v>
      </c>
      <c r="F118" s="14">
        <f>[1]Monthly!CY108</f>
        <v>34</v>
      </c>
      <c r="G118" s="16">
        <f t="shared" si="7"/>
        <v>-0.35294117647058826</v>
      </c>
    </row>
    <row r="119" spans="1:7" x14ac:dyDescent="0.25">
      <c r="A119" s="34" t="s">
        <v>99</v>
      </c>
      <c r="B119" s="37"/>
      <c r="C119" s="43"/>
      <c r="D119" s="14">
        <f>[1]Monthly!DK109</f>
        <v>0</v>
      </c>
      <c r="E119" s="36">
        <f>[1]Fiscal!J109</f>
        <v>923</v>
      </c>
      <c r="F119" s="14">
        <f>[1]Monthly!CY109</f>
        <v>93</v>
      </c>
      <c r="G119" s="16">
        <f t="shared" si="7"/>
        <v>-1</v>
      </c>
    </row>
    <row r="120" spans="1:7" x14ac:dyDescent="0.25">
      <c r="A120" s="11" t="s">
        <v>28</v>
      </c>
      <c r="B120" s="37"/>
      <c r="C120" s="43"/>
      <c r="D120" s="14">
        <f>[1]Monthly!DK110</f>
        <v>0</v>
      </c>
      <c r="E120" s="36">
        <f>[1]Fiscal!J110</f>
        <v>0</v>
      </c>
      <c r="F120" s="14">
        <f>[1]Monthly!CY110</f>
        <v>0</v>
      </c>
      <c r="G120" s="16"/>
    </row>
    <row r="121" spans="1:7" x14ac:dyDescent="0.25">
      <c r="A121" s="34" t="s">
        <v>100</v>
      </c>
      <c r="B121" s="37"/>
      <c r="C121" s="37"/>
      <c r="D121" s="14">
        <f>[1]Monthly!DK111</f>
        <v>0</v>
      </c>
      <c r="E121" s="36">
        <f>[1]Fiscal!J111</f>
        <v>0</v>
      </c>
      <c r="F121" s="14">
        <f>[1]Monthly!CY111</f>
        <v>0</v>
      </c>
      <c r="G121" s="16"/>
    </row>
    <row r="122" spans="1:7" x14ac:dyDescent="0.25">
      <c r="A122" s="34"/>
      <c r="B122" s="35"/>
      <c r="C122" s="35" t="s">
        <v>37</v>
      </c>
      <c r="D122" s="20">
        <f>+SUM(D106:D121)</f>
        <v>8169</v>
      </c>
      <c r="E122" s="20">
        <f>+SUM(E106:E121)</f>
        <v>121476</v>
      </c>
      <c r="F122" s="20">
        <f>+SUM(F106:F121)</f>
        <v>9039</v>
      </c>
      <c r="G122" s="16">
        <f t="shared" si="7"/>
        <v>-9.6249585131098575E-2</v>
      </c>
    </row>
    <row r="123" spans="1:7" x14ac:dyDescent="0.25">
      <c r="A123" s="4"/>
      <c r="B123" s="4"/>
      <c r="C123" s="4"/>
      <c r="D123" s="28"/>
      <c r="E123" s="28"/>
      <c r="F123" s="28"/>
      <c r="G123" s="39"/>
    </row>
    <row r="124" spans="1:7" x14ac:dyDescent="0.25">
      <c r="A124" s="2" t="s">
        <v>101</v>
      </c>
      <c r="B124" s="4"/>
      <c r="C124" s="4"/>
      <c r="D124" s="28"/>
      <c r="E124" s="28"/>
      <c r="F124" s="28"/>
      <c r="G124" s="39"/>
    </row>
    <row r="125" spans="1:7" x14ac:dyDescent="0.25">
      <c r="A125" s="11" t="s">
        <v>102</v>
      </c>
      <c r="B125" s="12"/>
      <c r="C125" s="13"/>
      <c r="D125" s="14">
        <f>[1]Monthly!DK115</f>
        <v>6</v>
      </c>
      <c r="E125" s="36">
        <f>[1]Fiscal!J115</f>
        <v>62</v>
      </c>
      <c r="F125" s="14">
        <f>[1]Monthly!CY115</f>
        <v>5</v>
      </c>
      <c r="G125" s="16">
        <f>(+D125-F125)/F125</f>
        <v>0.2</v>
      </c>
    </row>
    <row r="126" spans="1:7" x14ac:dyDescent="0.25">
      <c r="A126" s="34" t="s">
        <v>103</v>
      </c>
      <c r="B126" s="37"/>
      <c r="C126" s="43"/>
      <c r="D126" s="14">
        <f>[1]Monthly!DK116</f>
        <v>140</v>
      </c>
      <c r="E126" s="36">
        <f>[1]Fiscal!J116</f>
        <v>1407</v>
      </c>
      <c r="F126" s="14">
        <f>[1]Monthly!CY116</f>
        <v>82</v>
      </c>
      <c r="G126" s="16">
        <f>(+D126-F126)/F126</f>
        <v>0.70731707317073167</v>
      </c>
    </row>
    <row r="127" spans="1:7" x14ac:dyDescent="0.25">
      <c r="A127" s="34" t="s">
        <v>104</v>
      </c>
      <c r="B127" s="37"/>
      <c r="C127" s="43"/>
      <c r="D127" s="14">
        <f>[1]Monthly!DK117</f>
        <v>76</v>
      </c>
      <c r="E127" s="36">
        <f>[1]Fiscal!J117</f>
        <v>1162</v>
      </c>
      <c r="F127" s="14">
        <f>[1]Monthly!CY117</f>
        <v>71</v>
      </c>
      <c r="G127" s="16">
        <f>(+D127-F127)/F127</f>
        <v>7.0422535211267609E-2</v>
      </c>
    </row>
    <row r="128" spans="1:7" x14ac:dyDescent="0.25">
      <c r="A128" s="4"/>
      <c r="B128" s="4"/>
      <c r="C128" s="4"/>
      <c r="D128" s="28"/>
      <c r="E128" s="28"/>
      <c r="F128" s="28"/>
      <c r="G128" s="1"/>
    </row>
    <row r="129" spans="1:7" x14ac:dyDescent="0.25">
      <c r="A129" s="2" t="s">
        <v>105</v>
      </c>
      <c r="B129" s="4"/>
      <c r="C129" s="4"/>
      <c r="D129" s="8"/>
      <c r="E129" s="8"/>
      <c r="F129" s="5"/>
      <c r="G129" s="8"/>
    </row>
    <row r="130" spans="1:7" x14ac:dyDescent="0.25">
      <c r="A130" s="22" t="s">
        <v>106</v>
      </c>
      <c r="B130" s="12"/>
      <c r="C130" s="13"/>
      <c r="D130" s="14">
        <f>[1]Monthly!DK120</f>
        <v>17</v>
      </c>
      <c r="E130" s="36">
        <f>[1]Fiscal!J120</f>
        <v>332</v>
      </c>
      <c r="F130" s="14">
        <f>[1]Monthly!CY120</f>
        <v>15</v>
      </c>
      <c r="G130" s="16">
        <f>(+D130-F130)/F130</f>
        <v>0.13333333333333333</v>
      </c>
    </row>
    <row r="131" spans="1:7" x14ac:dyDescent="0.25">
      <c r="A131" s="41" t="s">
        <v>107</v>
      </c>
      <c r="B131" s="37"/>
      <c r="C131" s="43"/>
      <c r="D131" s="14">
        <f>[1]Monthly!DK121</f>
        <v>22</v>
      </c>
      <c r="E131" s="36">
        <f>[1]Fiscal!J121</f>
        <v>664</v>
      </c>
      <c r="F131" s="14">
        <f>[1]Monthly!CY121</f>
        <v>61</v>
      </c>
      <c r="G131" s="16">
        <f>(+D131-F131)/F131</f>
        <v>-0.63934426229508201</v>
      </c>
    </row>
    <row r="132" spans="1:7" x14ac:dyDescent="0.25">
      <c r="A132" s="41" t="s">
        <v>108</v>
      </c>
      <c r="B132" s="37"/>
      <c r="C132" s="43"/>
      <c r="D132" s="14">
        <f>[1]Monthly!DK122</f>
        <v>0</v>
      </c>
      <c r="E132" s="36">
        <f>[1]Fiscal!J122</f>
        <v>768</v>
      </c>
      <c r="F132" s="14">
        <f>[1]Monthly!CY122</f>
        <v>0</v>
      </c>
      <c r="G132" s="16"/>
    </row>
    <row r="133" spans="1:7" x14ac:dyDescent="0.25">
      <c r="A133" s="4"/>
      <c r="B133" s="4"/>
      <c r="C133" s="4"/>
      <c r="D133" s="28"/>
      <c r="E133" s="28"/>
      <c r="F133" s="28"/>
      <c r="G133" s="1"/>
    </row>
    <row r="134" spans="1:7" x14ac:dyDescent="0.25">
      <c r="A134" s="2" t="s">
        <v>109</v>
      </c>
      <c r="B134" s="4"/>
      <c r="C134" s="4"/>
      <c r="D134" s="28"/>
      <c r="E134" s="28"/>
      <c r="F134" s="28"/>
      <c r="G134" s="1"/>
    </row>
    <row r="135" spans="1:7" x14ac:dyDescent="0.25">
      <c r="A135" s="11" t="s">
        <v>110</v>
      </c>
      <c r="B135" s="12"/>
      <c r="C135" s="13"/>
      <c r="D135" s="14">
        <f>[1]Monthly!DK125</f>
        <v>30512</v>
      </c>
      <c r="E135" s="36">
        <f>[1]Fiscal!J125</f>
        <v>292179</v>
      </c>
      <c r="F135" s="14">
        <f>[1]Monthly!CY125</f>
        <v>15753</v>
      </c>
      <c r="G135" s="16">
        <f t="shared" ref="G135:G143" si="8">(+D135-F135)/F135</f>
        <v>0.93690090776360058</v>
      </c>
    </row>
    <row r="136" spans="1:7" x14ac:dyDescent="0.25">
      <c r="A136" s="34" t="s">
        <v>59</v>
      </c>
      <c r="B136" s="37"/>
      <c r="C136" s="43"/>
      <c r="D136" s="14">
        <f>[1]Monthly!DK126</f>
        <v>160</v>
      </c>
      <c r="E136" s="36">
        <f>[1]Fiscal!J126</f>
        <v>2158</v>
      </c>
      <c r="F136" s="14">
        <f>[1]Monthly!CY126</f>
        <v>177</v>
      </c>
      <c r="G136" s="16">
        <f t="shared" si="8"/>
        <v>-9.6045197740112997E-2</v>
      </c>
    </row>
    <row r="137" spans="1:7" x14ac:dyDescent="0.25">
      <c r="A137" s="34" t="s">
        <v>60</v>
      </c>
      <c r="B137" s="37"/>
      <c r="C137" s="43"/>
      <c r="D137" s="14">
        <f>[1]Monthly!DK127</f>
        <v>143</v>
      </c>
      <c r="E137" s="36">
        <f>[1]Fiscal!J127</f>
        <v>3157</v>
      </c>
      <c r="F137" s="14">
        <f>[1]Monthly!CY127</f>
        <v>282</v>
      </c>
      <c r="G137" s="16">
        <f t="shared" si="8"/>
        <v>-0.49290780141843971</v>
      </c>
    </row>
    <row r="138" spans="1:7" x14ac:dyDescent="0.25">
      <c r="A138" s="34" t="s">
        <v>82</v>
      </c>
      <c r="B138" s="37"/>
      <c r="C138" s="43"/>
      <c r="D138" s="14">
        <f>[1]Monthly!DK128</f>
        <v>0</v>
      </c>
      <c r="E138" s="36">
        <f>[1]Fiscal!J128</f>
        <v>1816</v>
      </c>
      <c r="F138" s="14">
        <f>[1]Monthly!CY128</f>
        <v>198</v>
      </c>
      <c r="G138" s="16">
        <f t="shared" si="8"/>
        <v>-1</v>
      </c>
    </row>
    <row r="139" spans="1:7" x14ac:dyDescent="0.25">
      <c r="A139" s="34" t="s">
        <v>62</v>
      </c>
      <c r="B139" s="37"/>
      <c r="C139" s="43"/>
      <c r="D139" s="14">
        <f>[1]Monthly!DK129</f>
        <v>31</v>
      </c>
      <c r="E139" s="36">
        <f>[1]Fiscal!J129</f>
        <v>565</v>
      </c>
      <c r="F139" s="14">
        <f>[1]Monthly!CY129</f>
        <v>56</v>
      </c>
      <c r="G139" s="16">
        <f t="shared" si="8"/>
        <v>-0.44642857142857145</v>
      </c>
    </row>
    <row r="140" spans="1:7" x14ac:dyDescent="0.25">
      <c r="A140" s="34" t="s">
        <v>111</v>
      </c>
      <c r="B140" s="37"/>
      <c r="C140" s="43"/>
      <c r="D140" s="14">
        <f>[1]Monthly!DK130</f>
        <v>175</v>
      </c>
      <c r="E140" s="36">
        <f>[1]Fiscal!J130</f>
        <v>3123</v>
      </c>
      <c r="F140" s="14">
        <f>[1]Monthly!CY130</f>
        <v>246</v>
      </c>
      <c r="G140" s="16">
        <f t="shared" si="8"/>
        <v>-0.2886178861788618</v>
      </c>
    </row>
    <row r="141" spans="1:7" x14ac:dyDescent="0.25">
      <c r="A141" s="34" t="s">
        <v>64</v>
      </c>
      <c r="B141" s="37"/>
      <c r="C141" s="43"/>
      <c r="D141" s="14">
        <f>[1]Monthly!DK131</f>
        <v>164</v>
      </c>
      <c r="E141" s="36">
        <f>[1]Fiscal!J131</f>
        <v>2548</v>
      </c>
      <c r="F141" s="14">
        <f>[1]Monthly!CY131</f>
        <v>149</v>
      </c>
      <c r="G141" s="16">
        <f t="shared" si="8"/>
        <v>0.10067114093959731</v>
      </c>
    </row>
    <row r="142" spans="1:7" x14ac:dyDescent="0.25">
      <c r="A142" s="11" t="s">
        <v>28</v>
      </c>
      <c r="B142" s="37"/>
      <c r="C142" s="43"/>
      <c r="D142" s="14">
        <f>[1]Monthly!DK132</f>
        <v>0</v>
      </c>
      <c r="E142" s="36">
        <f>[1]Fiscal!J132</f>
        <v>0</v>
      </c>
      <c r="F142" s="14">
        <f>[1]Monthly!CY132</f>
        <v>0</v>
      </c>
      <c r="G142" s="16"/>
    </row>
    <row r="143" spans="1:7" x14ac:dyDescent="0.25">
      <c r="A143" s="34"/>
      <c r="B143" s="37"/>
      <c r="C143" s="46" t="s">
        <v>37</v>
      </c>
      <c r="D143" s="20">
        <f>SUM(D135:D142)</f>
        <v>31185</v>
      </c>
      <c r="E143" s="20">
        <f>SUM(E135:E142)</f>
        <v>305546</v>
      </c>
      <c r="F143" s="20">
        <f>SUM(F135:F142)</f>
        <v>16861</v>
      </c>
      <c r="G143" s="16">
        <f t="shared" si="8"/>
        <v>0.84953442856295591</v>
      </c>
    </row>
    <row r="144" spans="1:7" x14ac:dyDescent="0.25">
      <c r="A144" s="4"/>
      <c r="B144" s="4"/>
      <c r="C144" s="4"/>
      <c r="D144" s="28"/>
      <c r="E144" s="28"/>
      <c r="F144" s="28"/>
      <c r="G144" s="1"/>
    </row>
    <row r="145" spans="1:7" x14ac:dyDescent="0.25">
      <c r="A145" s="4"/>
      <c r="B145" s="47"/>
      <c r="C145" s="8"/>
      <c r="D145" s="48"/>
      <c r="E145" s="48"/>
      <c r="F145" s="49"/>
      <c r="G145" s="8"/>
    </row>
    <row r="146" spans="1:7" x14ac:dyDescent="0.25">
      <c r="A146" s="2" t="s">
        <v>112</v>
      </c>
      <c r="B146" s="47" t="s">
        <v>113</v>
      </c>
      <c r="C146" s="8" t="s">
        <v>114</v>
      </c>
      <c r="D146" s="48" t="s">
        <v>115</v>
      </c>
      <c r="E146" s="48" t="s">
        <v>116</v>
      </c>
      <c r="F146" s="49" t="s">
        <v>117</v>
      </c>
      <c r="G146" s="9" t="s">
        <v>7</v>
      </c>
    </row>
    <row r="147" spans="1:7" x14ac:dyDescent="0.25">
      <c r="A147" s="50" t="s">
        <v>118</v>
      </c>
      <c r="B147" s="51" t="s">
        <v>119</v>
      </c>
      <c r="C147" s="48" t="s">
        <v>120</v>
      </c>
      <c r="D147" s="48" t="s">
        <v>120</v>
      </c>
      <c r="E147" s="48" t="s">
        <v>121</v>
      </c>
      <c r="F147" s="49" t="s">
        <v>121</v>
      </c>
      <c r="G147" s="8" t="s">
        <v>11</v>
      </c>
    </row>
    <row r="148" spans="1:7" x14ac:dyDescent="0.25">
      <c r="A148" s="52" t="s">
        <v>122</v>
      </c>
      <c r="B148" s="53">
        <f>[1]Monthly!DK137</f>
        <v>5</v>
      </c>
      <c r="C148" s="54">
        <f>[1]Monthly!DK138</f>
        <v>103</v>
      </c>
      <c r="D148" s="14">
        <f>[1]Fiscal!J138</f>
        <v>841</v>
      </c>
      <c r="E148" s="53">
        <f>[1]Monthly!CY137</f>
        <v>6</v>
      </c>
      <c r="F148" s="54">
        <f>[1]Monthly!CY138</f>
        <v>70</v>
      </c>
      <c r="G148" s="16">
        <f t="shared" ref="G148:G154" si="9">(C148-F148)/F148</f>
        <v>0.47142857142857142</v>
      </c>
    </row>
    <row r="149" spans="1:7" x14ac:dyDescent="0.25">
      <c r="A149" s="52" t="s">
        <v>123</v>
      </c>
      <c r="B149" s="45">
        <f>[1]Monthly!DK139</f>
        <v>9</v>
      </c>
      <c r="C149" s="54">
        <f>[1]Monthly!DK140</f>
        <v>416</v>
      </c>
      <c r="D149" s="14">
        <f>[1]Fiscal!J140</f>
        <v>4392</v>
      </c>
      <c r="E149" s="45">
        <f>[1]Monthly!CY139</f>
        <v>9</v>
      </c>
      <c r="F149" s="54">
        <f>[1]Monthly!CY140</f>
        <v>263</v>
      </c>
      <c r="G149" s="16">
        <f t="shared" si="9"/>
        <v>0.58174904942965777</v>
      </c>
    </row>
    <row r="150" spans="1:7" x14ac:dyDescent="0.25">
      <c r="A150" s="52" t="s">
        <v>124</v>
      </c>
      <c r="B150" s="45">
        <f>[1]Monthly!DK141</f>
        <v>7</v>
      </c>
      <c r="C150" s="54">
        <f>[1]Monthly!DK142</f>
        <v>0</v>
      </c>
      <c r="D150" s="14">
        <f>[1]Fiscal!J142</f>
        <v>129</v>
      </c>
      <c r="E150" s="45">
        <f>[1]Monthly!CY141</f>
        <v>8</v>
      </c>
      <c r="F150" s="54">
        <f>[1]Monthly!CY142</f>
        <v>0</v>
      </c>
      <c r="G150" s="16"/>
    </row>
    <row r="151" spans="1:7" x14ac:dyDescent="0.25">
      <c r="A151" s="52" t="s">
        <v>125</v>
      </c>
      <c r="B151" s="45">
        <f>[1]Monthly!DK143</f>
        <v>1</v>
      </c>
      <c r="C151" s="54">
        <f>[1]Monthly!DK144</f>
        <v>11</v>
      </c>
      <c r="D151" s="14">
        <f>[1]Fiscal!J144</f>
        <v>63</v>
      </c>
      <c r="E151" s="45">
        <f>[1]Monthly!CY143</f>
        <v>0</v>
      </c>
      <c r="F151" s="54">
        <f>[1]Monthly!CY144</f>
        <v>0</v>
      </c>
      <c r="G151" s="16"/>
    </row>
    <row r="152" spans="1:7" hidden="1" x14ac:dyDescent="0.25">
      <c r="A152" s="52" t="s">
        <v>126</v>
      </c>
      <c r="B152" s="45"/>
      <c r="C152" s="15">
        <f>[1]Monthly!DK145</f>
        <v>0</v>
      </c>
      <c r="D152" s="14">
        <f>[1]Fiscal!H145</f>
        <v>0</v>
      </c>
      <c r="E152" s="45"/>
      <c r="F152" s="15">
        <f>[1]Monthly!CY145</f>
        <v>0</v>
      </c>
      <c r="G152" s="16" t="e">
        <f t="shared" si="9"/>
        <v>#DIV/0!</v>
      </c>
    </row>
    <row r="153" spans="1:7" x14ac:dyDescent="0.25">
      <c r="A153" s="52" t="s">
        <v>127</v>
      </c>
      <c r="B153" s="45">
        <f>[1]Monthly!DK146</f>
        <v>23</v>
      </c>
      <c r="C153" s="54">
        <f>[1]Monthly!DK147</f>
        <v>470</v>
      </c>
      <c r="D153" s="14">
        <f>[1]Fiscal!J147</f>
        <v>5153</v>
      </c>
      <c r="E153" s="45">
        <f>[1]Monthly!CY146</f>
        <v>18</v>
      </c>
      <c r="F153" s="54">
        <f>[1]Monthly!CY147</f>
        <v>441</v>
      </c>
      <c r="G153" s="16">
        <f t="shared" si="9"/>
        <v>6.5759637188208611E-2</v>
      </c>
    </row>
    <row r="154" spans="1:7" x14ac:dyDescent="0.25">
      <c r="A154" s="52" t="s">
        <v>128</v>
      </c>
      <c r="B154" s="45">
        <f>[1]Monthly!DK148</f>
        <v>2</v>
      </c>
      <c r="C154" s="55">
        <f>[1]Monthly!DK149</f>
        <v>14</v>
      </c>
      <c r="D154" s="56">
        <f>[1]Fiscal!J149</f>
        <v>381</v>
      </c>
      <c r="E154" s="45">
        <f>[1]Monthly!CY148</f>
        <v>7</v>
      </c>
      <c r="F154" s="55">
        <f>[1]Monthly!CY149</f>
        <v>29</v>
      </c>
      <c r="G154" s="16">
        <f t="shared" si="9"/>
        <v>-0.51724137931034486</v>
      </c>
    </row>
    <row r="155" spans="1:7" x14ac:dyDescent="0.25">
      <c r="A155" s="57"/>
      <c r="B155" s="58"/>
      <c r="C155" s="59"/>
      <c r="D155" s="59"/>
      <c r="E155" s="59"/>
      <c r="F155" s="60"/>
      <c r="G155" s="61"/>
    </row>
    <row r="156" spans="1:7" x14ac:dyDescent="0.25">
      <c r="A156" s="52" t="s">
        <v>129</v>
      </c>
      <c r="B156" s="34"/>
      <c r="C156" s="62"/>
      <c r="D156" s="62"/>
      <c r="E156" s="62"/>
      <c r="F156" s="63"/>
      <c r="G156" s="64"/>
    </row>
    <row r="157" spans="1:7" x14ac:dyDescent="0.25">
      <c r="A157" s="52" t="s">
        <v>130</v>
      </c>
      <c r="B157" s="65">
        <f>[1]Monthly!DK151</f>
        <v>9</v>
      </c>
      <c r="C157" s="66">
        <f>[1]Monthly!DK152</f>
        <v>0</v>
      </c>
      <c r="D157" s="36">
        <f>[1]Fiscal!J152</f>
        <v>152</v>
      </c>
      <c r="E157" s="65">
        <f>[1]Monthly!CY151</f>
        <v>9</v>
      </c>
      <c r="F157" s="66">
        <f>[1]Monthly!CY152</f>
        <v>1</v>
      </c>
      <c r="G157" s="16">
        <f t="shared" ref="G157:G162" si="10">(C157-F157)/F157</f>
        <v>-1</v>
      </c>
    </row>
    <row r="158" spans="1:7" x14ac:dyDescent="0.25">
      <c r="A158" s="52" t="s">
        <v>131</v>
      </c>
      <c r="B158" s="45">
        <f>[1]Monthly!DK154</f>
        <v>3</v>
      </c>
      <c r="C158" s="36">
        <f>[1]Monthly!DK155</f>
        <v>10</v>
      </c>
      <c r="D158" s="36">
        <f>[1]Fiscal!J155</f>
        <v>538</v>
      </c>
      <c r="E158" s="45">
        <f>[1]Monthly!CY154</f>
        <v>3</v>
      </c>
      <c r="F158" s="36">
        <f>[1]Monthly!CY155</f>
        <v>65</v>
      </c>
      <c r="G158" s="16">
        <f t="shared" si="10"/>
        <v>-0.84615384615384615</v>
      </c>
    </row>
    <row r="159" spans="1:7" x14ac:dyDescent="0.25">
      <c r="A159" s="52" t="s">
        <v>132</v>
      </c>
      <c r="B159" s="45">
        <f>[1]Monthly!DK157</f>
        <v>0</v>
      </c>
      <c r="C159" s="36">
        <f>[1]Monthly!DK158</f>
        <v>0</v>
      </c>
      <c r="D159" s="36">
        <f>[1]Fiscal!J158</f>
        <v>564</v>
      </c>
      <c r="E159" s="45">
        <f>[1]Monthly!CY157</f>
        <v>2</v>
      </c>
      <c r="F159" s="36">
        <f>[1]Monthly!CY158</f>
        <v>20</v>
      </c>
      <c r="G159" s="16">
        <f t="shared" si="10"/>
        <v>-1</v>
      </c>
    </row>
    <row r="160" spans="1:7" x14ac:dyDescent="0.25">
      <c r="A160" s="52" t="s">
        <v>133</v>
      </c>
      <c r="B160" s="45">
        <f>[1]Monthly!DK160</f>
        <v>1</v>
      </c>
      <c r="C160" s="36">
        <f>[1]Monthly!DK161</f>
        <v>3</v>
      </c>
      <c r="D160" s="36">
        <f>[1]Fiscal!J161</f>
        <v>87</v>
      </c>
      <c r="E160" s="45">
        <f>[1]Monthly!CY160</f>
        <v>1</v>
      </c>
      <c r="F160" s="36">
        <f>[1]Monthly!CY161</f>
        <v>2</v>
      </c>
      <c r="G160" s="16">
        <f t="shared" si="10"/>
        <v>0.5</v>
      </c>
    </row>
    <row r="161" spans="1:7" x14ac:dyDescent="0.25">
      <c r="A161" s="52" t="s">
        <v>134</v>
      </c>
      <c r="B161" s="45">
        <f>[1]Monthly!DK163</f>
        <v>0</v>
      </c>
      <c r="C161" s="36">
        <f>[1]Monthly!DK164</f>
        <v>0</v>
      </c>
      <c r="D161" s="36">
        <f>[1]Fiscal!J164</f>
        <v>181</v>
      </c>
      <c r="E161" s="45">
        <f>[1]Monthly!CY163</f>
        <v>1</v>
      </c>
      <c r="F161" s="36">
        <f>[1]Monthly!CY164</f>
        <v>29</v>
      </c>
      <c r="G161" s="16">
        <f t="shared" si="10"/>
        <v>-1</v>
      </c>
    </row>
    <row r="162" spans="1:7" x14ac:dyDescent="0.25">
      <c r="A162" s="52" t="s">
        <v>135</v>
      </c>
      <c r="B162" s="45">
        <f>[1]Monthly!DK166</f>
        <v>6</v>
      </c>
      <c r="C162" s="36">
        <f>[1]Monthly!DK167</f>
        <v>48</v>
      </c>
      <c r="D162" s="36">
        <f>[1]Fiscal!J167</f>
        <v>197</v>
      </c>
      <c r="E162" s="45">
        <f>[1]Monthly!CY166</f>
        <v>1</v>
      </c>
      <c r="F162" s="36">
        <f>[1]Monthly!CY167</f>
        <v>8</v>
      </c>
      <c r="G162" s="16">
        <f t="shared" si="10"/>
        <v>5</v>
      </c>
    </row>
    <row r="163" spans="1:7" x14ac:dyDescent="0.25">
      <c r="A163" s="4"/>
      <c r="B163" s="4"/>
      <c r="C163" s="28"/>
      <c r="D163" s="28"/>
      <c r="E163" s="28"/>
      <c r="F163" s="67"/>
      <c r="G163" s="64"/>
    </row>
    <row r="164" spans="1:7" x14ac:dyDescent="0.25">
      <c r="A164" s="2" t="s">
        <v>136</v>
      </c>
      <c r="B164" s="4"/>
      <c r="C164" s="68"/>
      <c r="D164" s="68"/>
      <c r="E164" s="68"/>
      <c r="F164" s="67"/>
      <c r="G164" s="64"/>
    </row>
    <row r="165" spans="1:7" x14ac:dyDescent="0.25">
      <c r="A165" s="50" t="s">
        <v>137</v>
      </c>
      <c r="B165" s="14">
        <v>1</v>
      </c>
      <c r="C165" s="14">
        <f>[1]Monthly!DK184</f>
        <v>0</v>
      </c>
      <c r="D165" s="14">
        <f>[1]Fiscal!J184</f>
        <v>0</v>
      </c>
      <c r="E165" s="14">
        <v>0</v>
      </c>
      <c r="F165" s="14">
        <f>[1]Monthly!CY184</f>
        <v>0</v>
      </c>
      <c r="G165" s="16"/>
    </row>
    <row r="166" spans="1:7" x14ac:dyDescent="0.25">
      <c r="A166" s="34" t="s">
        <v>138</v>
      </c>
      <c r="B166" s="14">
        <v>1</v>
      </c>
      <c r="C166" s="14">
        <f>[1]Monthly!DK185</f>
        <v>0</v>
      </c>
      <c r="D166" s="14">
        <f>[1]Fiscal!J185</f>
        <v>0</v>
      </c>
      <c r="E166" s="14">
        <v>0</v>
      </c>
      <c r="F166" s="14">
        <f>[1]Monthly!CY185</f>
        <v>0</v>
      </c>
      <c r="G166" s="16"/>
    </row>
    <row r="167" spans="1:7" x14ac:dyDescent="0.25">
      <c r="A167" s="4"/>
      <c r="B167" s="4"/>
      <c r="C167" s="28"/>
      <c r="D167" s="28"/>
      <c r="E167" s="28"/>
      <c r="F167" s="67"/>
      <c r="G167" s="64"/>
    </row>
    <row r="168" spans="1:7" x14ac:dyDescent="0.25">
      <c r="A168" s="2"/>
      <c r="B168" s="47"/>
      <c r="C168" s="8" t="s">
        <v>114</v>
      </c>
      <c r="D168" s="48" t="s">
        <v>115</v>
      </c>
      <c r="E168" s="48"/>
      <c r="F168" s="49" t="s">
        <v>117</v>
      </c>
      <c r="G168" s="9" t="s">
        <v>7</v>
      </c>
    </row>
    <row r="169" spans="1:7" x14ac:dyDescent="0.25">
      <c r="A169" s="69" t="s">
        <v>139</v>
      </c>
      <c r="B169" s="70"/>
      <c r="C169" s="48" t="s">
        <v>120</v>
      </c>
      <c r="D169" s="48" t="s">
        <v>120</v>
      </c>
      <c r="E169" s="48"/>
      <c r="F169" s="49" t="s">
        <v>121</v>
      </c>
      <c r="G169" s="8" t="s">
        <v>11</v>
      </c>
    </row>
    <row r="170" spans="1:7" x14ac:dyDescent="0.25">
      <c r="A170" s="45" t="s">
        <v>58</v>
      </c>
      <c r="B170" s="45"/>
      <c r="C170" s="14">
        <f>[1]Monthly!DK169</f>
        <v>14</v>
      </c>
      <c r="D170" s="14">
        <f>[1]Fiscal!J169</f>
        <v>187</v>
      </c>
      <c r="E170" s="14"/>
      <c r="F170" s="71">
        <f>[1]Monthly!CY169</f>
        <v>17</v>
      </c>
      <c r="G170" s="16">
        <f t="shared" ref="G170:G178" si="11">(C170-F170)/F170</f>
        <v>-0.17647058823529413</v>
      </c>
    </row>
    <row r="171" spans="1:7" x14ac:dyDescent="0.25">
      <c r="A171" s="45" t="s">
        <v>59</v>
      </c>
      <c r="B171" s="45"/>
      <c r="C171" s="14">
        <f>[1]Monthly!DK170</f>
        <v>0</v>
      </c>
      <c r="D171" s="14">
        <f>[1]Fiscal!J170</f>
        <v>0</v>
      </c>
      <c r="E171" s="14"/>
      <c r="F171" s="71">
        <f>[1]Monthly!CY170</f>
        <v>0</v>
      </c>
      <c r="G171" s="16"/>
    </row>
    <row r="172" spans="1:7" x14ac:dyDescent="0.25">
      <c r="A172" s="45" t="s">
        <v>60</v>
      </c>
      <c r="B172" s="45"/>
      <c r="C172" s="14">
        <f>[1]Monthly!DK171</f>
        <v>0</v>
      </c>
      <c r="D172" s="14">
        <f>[1]Fiscal!J171</f>
        <v>98</v>
      </c>
      <c r="E172" s="14"/>
      <c r="F172" s="71">
        <f>[1]Monthly!CY171</f>
        <v>9</v>
      </c>
      <c r="G172" s="16">
        <f t="shared" si="11"/>
        <v>-1</v>
      </c>
    </row>
    <row r="173" spans="1:7" x14ac:dyDescent="0.25">
      <c r="A173" s="45" t="s">
        <v>61</v>
      </c>
      <c r="B173" s="45"/>
      <c r="C173" s="14">
        <f>[1]Monthly!DK172</f>
        <v>0</v>
      </c>
      <c r="D173" s="14">
        <f>[1]Fiscal!J172</f>
        <v>5</v>
      </c>
      <c r="E173" s="14"/>
      <c r="F173" s="71">
        <f>[1]Monthly!CY172</f>
        <v>0</v>
      </c>
      <c r="G173" s="16"/>
    </row>
    <row r="174" spans="1:7" x14ac:dyDescent="0.25">
      <c r="A174" s="45" t="s">
        <v>62</v>
      </c>
      <c r="B174" s="45"/>
      <c r="C174" s="14">
        <f>[1]Monthly!DK173</f>
        <v>3</v>
      </c>
      <c r="D174" s="14">
        <f>[1]Fiscal!J173</f>
        <v>46</v>
      </c>
      <c r="E174" s="14"/>
      <c r="F174" s="71">
        <f>[1]Monthly!CY173</f>
        <v>2</v>
      </c>
      <c r="G174" s="16">
        <f t="shared" si="11"/>
        <v>0.5</v>
      </c>
    </row>
    <row r="175" spans="1:7" x14ac:dyDescent="0.25">
      <c r="A175" s="45" t="s">
        <v>63</v>
      </c>
      <c r="B175" s="45"/>
      <c r="C175" s="14">
        <f>[1]Monthly!DK174</f>
        <v>11</v>
      </c>
      <c r="D175" s="14">
        <f>[1]Fiscal!J174</f>
        <v>98</v>
      </c>
      <c r="E175" s="14"/>
      <c r="F175" s="71">
        <f>[1]Monthly!CY174</f>
        <v>7</v>
      </c>
      <c r="G175" s="16">
        <f t="shared" si="11"/>
        <v>0.5714285714285714</v>
      </c>
    </row>
    <row r="176" spans="1:7" x14ac:dyDescent="0.25">
      <c r="A176" s="45" t="s">
        <v>64</v>
      </c>
      <c r="B176" s="45"/>
      <c r="C176" s="14">
        <f>[1]Monthly!DK175</f>
        <v>12</v>
      </c>
      <c r="D176" s="14">
        <f>[1]Fiscal!J175</f>
        <v>118</v>
      </c>
      <c r="E176" s="14"/>
      <c r="F176" s="71">
        <f>[1]Monthly!CY175</f>
        <v>9</v>
      </c>
      <c r="G176" s="16">
        <f t="shared" si="11"/>
        <v>0.33333333333333331</v>
      </c>
    </row>
    <row r="177" spans="1:7" x14ac:dyDescent="0.25">
      <c r="A177" s="11" t="s">
        <v>28</v>
      </c>
      <c r="B177" s="45"/>
      <c r="C177" s="14">
        <f>[1]Monthly!DK176</f>
        <v>0</v>
      </c>
      <c r="D177" s="14">
        <f>[1]Fiscal!J176</f>
        <v>0</v>
      </c>
      <c r="E177" s="14"/>
      <c r="F177" s="71">
        <f>[1]Monthly!CY176</f>
        <v>0</v>
      </c>
      <c r="G177" s="16"/>
    </row>
    <row r="178" spans="1:7" x14ac:dyDescent="0.25">
      <c r="A178" s="72" t="s">
        <v>37</v>
      </c>
      <c r="B178" s="20"/>
      <c r="C178" s="20">
        <f>SUM(C170:C177)</f>
        <v>40</v>
      </c>
      <c r="D178" s="20">
        <f>SUM(D170:D177)</f>
        <v>552</v>
      </c>
      <c r="E178" s="20"/>
      <c r="F178" s="73">
        <f>SUM(F170:F177)</f>
        <v>44</v>
      </c>
      <c r="G178" s="16">
        <f t="shared" si="11"/>
        <v>-9.0909090909090912E-2</v>
      </c>
    </row>
    <row r="179" spans="1:7" x14ac:dyDescent="0.25">
      <c r="A179" s="4"/>
      <c r="B179" s="4"/>
      <c r="C179" s="28"/>
      <c r="D179" s="28"/>
      <c r="E179" s="28"/>
      <c r="F179" s="67"/>
      <c r="G179" s="64"/>
    </row>
    <row r="180" spans="1:7" x14ac:dyDescent="0.25">
      <c r="A180" s="4"/>
      <c r="B180" s="47" t="s">
        <v>113</v>
      </c>
      <c r="C180" s="8" t="s">
        <v>114</v>
      </c>
      <c r="D180" s="48" t="s">
        <v>115</v>
      </c>
      <c r="E180" s="48" t="s">
        <v>116</v>
      </c>
      <c r="F180" s="49" t="s">
        <v>117</v>
      </c>
      <c r="G180" s="9" t="s">
        <v>7</v>
      </c>
    </row>
    <row r="181" spans="1:7" x14ac:dyDescent="0.25">
      <c r="A181" s="2" t="s">
        <v>140</v>
      </c>
      <c r="B181" s="51" t="s">
        <v>119</v>
      </c>
      <c r="C181" s="48" t="s">
        <v>120</v>
      </c>
      <c r="D181" s="48" t="s">
        <v>120</v>
      </c>
      <c r="E181" s="48" t="s">
        <v>121</v>
      </c>
      <c r="F181" s="49" t="s">
        <v>121</v>
      </c>
      <c r="G181" s="8" t="s">
        <v>11</v>
      </c>
    </row>
    <row r="182" spans="1:7" x14ac:dyDescent="0.25">
      <c r="A182" s="45" t="s">
        <v>141</v>
      </c>
      <c r="B182" s="45">
        <f>[1]Monthly!DK178</f>
        <v>0</v>
      </c>
      <c r="C182" s="14">
        <f>[1]Monthly!DK179</f>
        <v>0</v>
      </c>
      <c r="D182" s="14">
        <f>[1]Fiscal!J179</f>
        <v>0</v>
      </c>
      <c r="E182" s="14">
        <f>[1]Monthly!CY178</f>
        <v>0</v>
      </c>
      <c r="F182" s="71">
        <f>[1]Monthly!CY179</f>
        <v>0</v>
      </c>
      <c r="G182" s="16"/>
    </row>
    <row r="183" spans="1:7" x14ac:dyDescent="0.25">
      <c r="A183" s="45" t="s">
        <v>142</v>
      </c>
      <c r="B183" s="45">
        <f>[1]Monthly!DK180</f>
        <v>0</v>
      </c>
      <c r="C183" s="14">
        <f>[1]Monthly!DK181</f>
        <v>391</v>
      </c>
      <c r="D183" s="14">
        <f>[1]Fiscal!J181</f>
        <v>2788</v>
      </c>
      <c r="E183" s="14">
        <f>[1]Monthly!CY180</f>
        <v>0</v>
      </c>
      <c r="F183" s="71">
        <f>[1]Monthly!CY181</f>
        <v>0</v>
      </c>
      <c r="G183" s="16"/>
    </row>
    <row r="184" spans="1:7" x14ac:dyDescent="0.25">
      <c r="A184" s="50" t="s">
        <v>143</v>
      </c>
      <c r="B184" s="45">
        <f>[1]Monthly!DK182</f>
        <v>14</v>
      </c>
      <c r="C184" s="14">
        <f>[1]Monthly!DK183</f>
        <v>313</v>
      </c>
      <c r="D184" s="14">
        <f>[1]Fiscal!J183</f>
        <v>12770</v>
      </c>
      <c r="E184" s="14">
        <f>[1]Monthly!CY182</f>
        <v>28</v>
      </c>
      <c r="F184" s="71">
        <f>[1]Monthly!CY183</f>
        <v>985</v>
      </c>
      <c r="G184" s="16">
        <f>(C184-F184)/F184</f>
        <v>-0.68223350253807102</v>
      </c>
    </row>
    <row r="185" spans="1:7" x14ac:dyDescent="0.25">
      <c r="A185" s="50" t="s">
        <v>144</v>
      </c>
      <c r="B185" s="45">
        <f>[1]Monthly!DK186</f>
        <v>5</v>
      </c>
      <c r="C185" s="14">
        <f>[1]Monthly!DK187+[1]Monthly!DK188</f>
        <v>27</v>
      </c>
      <c r="D185" s="14">
        <f>[1]Fiscal!J196</f>
        <v>241</v>
      </c>
      <c r="E185" s="45">
        <f>[1]Monthly!CY186</f>
        <v>0</v>
      </c>
      <c r="F185" s="14">
        <f>[1]Monthly!QY187+[1]Monthly!CY188</f>
        <v>0</v>
      </c>
      <c r="G185" s="16"/>
    </row>
    <row r="186" spans="1:7" x14ac:dyDescent="0.25">
      <c r="F186"/>
    </row>
    <row r="187" spans="1:7" x14ac:dyDescent="0.25">
      <c r="D187" s="8" t="s">
        <v>4</v>
      </c>
      <c r="E187" s="8" t="s">
        <v>5</v>
      </c>
      <c r="F187" s="5" t="s">
        <v>6</v>
      </c>
      <c r="G187" s="9" t="s">
        <v>7</v>
      </c>
    </row>
    <row r="188" spans="1:7" x14ac:dyDescent="0.25">
      <c r="A188" s="2" t="s">
        <v>145</v>
      </c>
      <c r="B188" s="4"/>
      <c r="C188" s="4"/>
      <c r="D188" s="8" t="s">
        <v>8</v>
      </c>
      <c r="E188" s="8" t="s">
        <v>9</v>
      </c>
      <c r="F188" s="5" t="s">
        <v>10</v>
      </c>
      <c r="G188" s="8" t="s">
        <v>11</v>
      </c>
    </row>
    <row r="189" spans="1:7" x14ac:dyDescent="0.25">
      <c r="A189" s="11" t="s">
        <v>146</v>
      </c>
      <c r="B189" s="12"/>
      <c r="C189" s="13"/>
      <c r="D189" s="14">
        <f>[1]Monthly!DK199</f>
        <v>21</v>
      </c>
      <c r="E189" s="36">
        <f>[1]Fiscal!J199</f>
        <v>241</v>
      </c>
      <c r="F189" s="14">
        <f>[1]Monthly!CY199</f>
        <v>0</v>
      </c>
      <c r="G189" s="74"/>
    </row>
    <row r="190" spans="1:7" x14ac:dyDescent="0.25">
      <c r="A190" s="11" t="s">
        <v>147</v>
      </c>
      <c r="B190" s="12"/>
      <c r="C190" s="13"/>
      <c r="D190" s="14">
        <f>[1]Monthly!DK200</f>
        <v>0</v>
      </c>
      <c r="E190" s="36">
        <f>[1]Fiscal!J200</f>
        <v>0</v>
      </c>
      <c r="F190" s="14">
        <f>[1]Monthly!CY200</f>
        <v>0</v>
      </c>
      <c r="G190" s="74"/>
    </row>
    <row r="191" spans="1:7" x14ac:dyDescent="0.25">
      <c r="A191" s="34" t="s">
        <v>148</v>
      </c>
      <c r="B191" s="37"/>
      <c r="C191" s="43"/>
      <c r="D191" s="14">
        <f>[1]Monthly!DK201</f>
        <v>190</v>
      </c>
      <c r="E191" s="36">
        <f>[1]Fiscal!J201</f>
        <v>2456</v>
      </c>
      <c r="F191" s="14">
        <f>[1]Monthly!CY201</f>
        <v>177</v>
      </c>
      <c r="G191" s="74">
        <f>(+D191-F191)/F191</f>
        <v>7.3446327683615822E-2</v>
      </c>
    </row>
    <row r="192" spans="1:7" x14ac:dyDescent="0.25">
      <c r="A192" s="34"/>
      <c r="B192" s="37"/>
      <c r="C192" s="38" t="s">
        <v>37</v>
      </c>
      <c r="D192" s="20">
        <f>SUM(D189:D191)</f>
        <v>211</v>
      </c>
      <c r="E192" s="20">
        <f>SUM(E189:E191)</f>
        <v>2697</v>
      </c>
      <c r="F192" s="20">
        <f>SUM(F189:F191)</f>
        <v>177</v>
      </c>
      <c r="G192" s="74">
        <f>(+D192-F192)/F192</f>
        <v>0.19209039548022599</v>
      </c>
    </row>
    <row r="193" spans="1:7" x14ac:dyDescent="0.25">
      <c r="A193" s="4"/>
      <c r="B193" s="4"/>
      <c r="C193" s="4"/>
      <c r="D193" s="28"/>
      <c r="E193" s="28"/>
      <c r="F193" s="28"/>
      <c r="G193" s="1"/>
    </row>
    <row r="194" spans="1:7" x14ac:dyDescent="0.25">
      <c r="A194" s="2" t="s">
        <v>149</v>
      </c>
      <c r="B194" s="4"/>
      <c r="C194" s="4"/>
      <c r="D194" s="28"/>
      <c r="E194" s="28"/>
      <c r="F194" s="28"/>
      <c r="G194" s="1"/>
    </row>
    <row r="195" spans="1:7" x14ac:dyDescent="0.25">
      <c r="A195" s="11" t="s">
        <v>150</v>
      </c>
      <c r="B195" s="12"/>
      <c r="C195" s="13"/>
      <c r="D195" s="14">
        <f>[1]Monthly!DK204</f>
        <v>0</v>
      </c>
      <c r="E195" s="36">
        <f>[1]Fiscal!J204</f>
        <v>0</v>
      </c>
      <c r="F195" s="14">
        <f>[1]Monthly!CY204</f>
        <v>0</v>
      </c>
      <c r="G195" s="16"/>
    </row>
    <row r="196" spans="1:7" x14ac:dyDescent="0.25">
      <c r="A196" s="34" t="s">
        <v>151</v>
      </c>
      <c r="B196" s="37"/>
      <c r="C196" s="43"/>
      <c r="D196" s="14">
        <f>[1]Monthly!DK205</f>
        <v>0</v>
      </c>
      <c r="E196" s="36">
        <f>[1]Fiscal!J205</f>
        <v>0</v>
      </c>
      <c r="F196" s="14">
        <f>[1]Monthly!CY205</f>
        <v>0</v>
      </c>
      <c r="G196" s="16"/>
    </row>
    <row r="197" spans="1:7" x14ac:dyDescent="0.25">
      <c r="A197" s="4"/>
      <c r="B197" s="4"/>
      <c r="C197" s="4"/>
      <c r="D197" s="28"/>
      <c r="E197" s="28"/>
      <c r="F197" s="28"/>
      <c r="G197" s="1"/>
    </row>
    <row r="198" spans="1:7" x14ac:dyDescent="0.25">
      <c r="A198" s="2" t="s">
        <v>152</v>
      </c>
      <c r="B198" s="4"/>
      <c r="C198" s="4"/>
      <c r="D198" s="28"/>
      <c r="E198" s="28"/>
      <c r="F198" s="28"/>
      <c r="G198" s="1"/>
    </row>
    <row r="199" spans="1:7" x14ac:dyDescent="0.25">
      <c r="A199" s="11" t="s">
        <v>153</v>
      </c>
      <c r="B199" s="12"/>
      <c r="C199" s="13"/>
      <c r="D199" s="14">
        <f>[1]Monthly!DK208</f>
        <v>761</v>
      </c>
      <c r="E199" s="36">
        <f>[1]Fiscal!J208</f>
        <v>23597</v>
      </c>
      <c r="F199" s="14">
        <f>[1]Monthly!CY208</f>
        <v>1403</v>
      </c>
      <c r="G199" s="16">
        <f t="shared" ref="G199:G207" si="12">(+D199-F199)/F199</f>
        <v>-0.45759087669280113</v>
      </c>
    </row>
    <row r="200" spans="1:7" x14ac:dyDescent="0.25">
      <c r="A200" s="34" t="s">
        <v>154</v>
      </c>
      <c r="B200" s="37"/>
      <c r="C200" s="43"/>
      <c r="D200" s="14">
        <f>[1]Monthly!DK209</f>
        <v>140</v>
      </c>
      <c r="E200" s="36">
        <f>[1]Fiscal!J209</f>
        <v>2029</v>
      </c>
      <c r="F200" s="14">
        <f>[1]Monthly!CY209</f>
        <v>217</v>
      </c>
      <c r="G200" s="16">
        <f t="shared" si="12"/>
        <v>-0.35483870967741937</v>
      </c>
    </row>
    <row r="201" spans="1:7" x14ac:dyDescent="0.25">
      <c r="A201" s="34" t="s">
        <v>155</v>
      </c>
      <c r="B201" s="37"/>
      <c r="C201" s="43"/>
      <c r="D201" s="14">
        <f>[1]Monthly!DK210</f>
        <v>1056</v>
      </c>
      <c r="E201" s="36">
        <f>[1]Fiscal!J210</f>
        <v>12611</v>
      </c>
      <c r="F201" s="14">
        <f>[1]Monthly!CY210</f>
        <v>1231</v>
      </c>
      <c r="G201" s="16">
        <f t="shared" si="12"/>
        <v>-0.14216084484159219</v>
      </c>
    </row>
    <row r="202" spans="1:7" x14ac:dyDescent="0.25">
      <c r="A202" s="34" t="s">
        <v>156</v>
      </c>
      <c r="B202" s="37"/>
      <c r="C202" s="43"/>
      <c r="D202" s="14">
        <f>[1]Monthly!DK211</f>
        <v>38</v>
      </c>
      <c r="E202" s="36">
        <f>[1]Fiscal!J211</f>
        <v>2878</v>
      </c>
      <c r="F202" s="14">
        <f>[1]Monthly!CY211</f>
        <v>159</v>
      </c>
      <c r="G202" s="16">
        <f t="shared" si="12"/>
        <v>-0.76100628930817615</v>
      </c>
    </row>
    <row r="203" spans="1:7" x14ac:dyDescent="0.25">
      <c r="A203" s="34" t="s">
        <v>157</v>
      </c>
      <c r="B203" s="37"/>
      <c r="C203" s="43"/>
      <c r="D203" s="14">
        <f>[1]Monthly!DK212</f>
        <v>0</v>
      </c>
      <c r="E203" s="36">
        <f>[1]Fiscal!J212</f>
        <v>0</v>
      </c>
      <c r="F203" s="14">
        <f>[1]Monthly!CY212</f>
        <v>0</v>
      </c>
      <c r="G203" s="16"/>
    </row>
    <row r="204" spans="1:7" x14ac:dyDescent="0.25">
      <c r="A204" s="34" t="s">
        <v>158</v>
      </c>
      <c r="B204" s="37"/>
      <c r="C204" s="43"/>
      <c r="D204" s="14">
        <f>[1]Monthly!DK213</f>
        <v>118</v>
      </c>
      <c r="E204" s="36">
        <f>[1]Fiscal!J213</f>
        <v>1742</v>
      </c>
      <c r="F204" s="14">
        <f>[1]Monthly!CY213</f>
        <v>131</v>
      </c>
      <c r="G204" s="16">
        <f t="shared" si="12"/>
        <v>-9.9236641221374045E-2</v>
      </c>
    </row>
    <row r="205" spans="1:7" x14ac:dyDescent="0.25">
      <c r="A205" s="34" t="s">
        <v>159</v>
      </c>
      <c r="B205" s="37"/>
      <c r="C205" s="43"/>
      <c r="D205" s="14">
        <f>[1]Monthly!DK214</f>
        <v>238</v>
      </c>
      <c r="E205" s="36">
        <f>[1]Fiscal!J214</f>
        <v>4342</v>
      </c>
      <c r="F205" s="14">
        <f>[1]Monthly!CY214</f>
        <v>340</v>
      </c>
      <c r="G205" s="16">
        <f t="shared" si="12"/>
        <v>-0.3</v>
      </c>
    </row>
    <row r="206" spans="1:7" hidden="1" x14ac:dyDescent="0.25">
      <c r="A206" s="18" t="s">
        <v>160</v>
      </c>
      <c r="B206" s="4"/>
      <c r="C206" s="31"/>
      <c r="D206" s="14">
        <f>[1]Monthly!DK215</f>
        <v>0</v>
      </c>
      <c r="E206" s="14">
        <f>[1]Fiscal!C215</f>
        <v>0</v>
      </c>
      <c r="F206" s="14">
        <f>[1]Monthly!CYI215</f>
        <v>0</v>
      </c>
      <c r="G206" s="16" t="e">
        <f t="shared" si="12"/>
        <v>#DIV/0!</v>
      </c>
    </row>
    <row r="207" spans="1:7" x14ac:dyDescent="0.25">
      <c r="A207" s="34" t="s">
        <v>161</v>
      </c>
      <c r="B207" s="37"/>
      <c r="C207" s="43"/>
      <c r="D207" s="14">
        <f>[1]Monthly!DK216</f>
        <v>869</v>
      </c>
      <c r="E207" s="36">
        <f>[1]Fiscal!J216</f>
        <v>13608</v>
      </c>
      <c r="F207" s="14">
        <f>[1]Monthly!CY216</f>
        <v>979</v>
      </c>
      <c r="G207" s="16">
        <f t="shared" si="12"/>
        <v>-0.11235955056179775</v>
      </c>
    </row>
    <row r="208" spans="1:7" x14ac:dyDescent="0.25">
      <c r="A208" s="4"/>
      <c r="B208" s="4"/>
      <c r="C208" s="4"/>
      <c r="D208" s="28"/>
      <c r="E208" s="28"/>
      <c r="F208" s="28"/>
      <c r="G208" s="1"/>
    </row>
    <row r="209" spans="1:7" x14ac:dyDescent="0.25">
      <c r="A209" s="2" t="s">
        <v>162</v>
      </c>
      <c r="B209" s="4"/>
      <c r="C209" s="4"/>
      <c r="D209" s="28"/>
      <c r="E209" s="28"/>
      <c r="F209" s="28"/>
      <c r="G209" s="1"/>
    </row>
    <row r="210" spans="1:7" x14ac:dyDescent="0.25">
      <c r="A210" s="11" t="s">
        <v>58</v>
      </c>
      <c r="B210" s="12"/>
      <c r="C210" s="13"/>
      <c r="D210" s="14">
        <f>[1]Monthly!DK219</f>
        <v>549</v>
      </c>
      <c r="E210" s="36">
        <f>[1]Fiscal!J219</f>
        <v>5587</v>
      </c>
      <c r="F210" s="14">
        <f>[1]Monthly!CY219</f>
        <v>423</v>
      </c>
      <c r="G210" s="16">
        <f t="shared" ref="G210:G219" si="13">(+D210-F210)/F210</f>
        <v>0.2978723404255319</v>
      </c>
    </row>
    <row r="211" spans="1:7" x14ac:dyDescent="0.25">
      <c r="A211" s="34" t="s">
        <v>59</v>
      </c>
      <c r="B211" s="37"/>
      <c r="C211" s="43"/>
      <c r="D211" s="14">
        <f>[1]Monthly!DK220</f>
        <v>0</v>
      </c>
      <c r="E211" s="36">
        <f>[1]Fiscal!J220</f>
        <v>5</v>
      </c>
      <c r="F211" s="14">
        <f>[1]Monthly!CY220</f>
        <v>0</v>
      </c>
      <c r="G211" s="16"/>
    </row>
    <row r="212" spans="1:7" x14ac:dyDescent="0.25">
      <c r="A212" s="34" t="s">
        <v>60</v>
      </c>
      <c r="B212" s="37"/>
      <c r="C212" s="43"/>
      <c r="D212" s="14">
        <f>[1]Monthly!DK221</f>
        <v>2</v>
      </c>
      <c r="E212" s="36">
        <f>[1]Fiscal!J221</f>
        <v>36</v>
      </c>
      <c r="F212" s="14">
        <f>[1]Monthly!CY221</f>
        <v>3</v>
      </c>
      <c r="G212" s="16">
        <f t="shared" si="13"/>
        <v>-0.33333333333333331</v>
      </c>
    </row>
    <row r="213" spans="1:7" x14ac:dyDescent="0.25">
      <c r="A213" s="34" t="s">
        <v>61</v>
      </c>
      <c r="B213" s="37"/>
      <c r="C213" s="43"/>
      <c r="D213" s="14">
        <f>[1]Monthly!DK222</f>
        <v>1</v>
      </c>
      <c r="E213" s="36">
        <f>[1]Fiscal!J222</f>
        <v>7</v>
      </c>
      <c r="F213" s="14">
        <f>[1]Monthly!CY222</f>
        <v>0</v>
      </c>
      <c r="G213" s="16"/>
    </row>
    <row r="214" spans="1:7" x14ac:dyDescent="0.25">
      <c r="A214" s="34" t="s">
        <v>62</v>
      </c>
      <c r="B214" s="37"/>
      <c r="C214" s="43"/>
      <c r="D214" s="14">
        <f>[1]Monthly!DK223</f>
        <v>2</v>
      </c>
      <c r="E214" s="36">
        <f>[1]Fiscal!J223</f>
        <v>21</v>
      </c>
      <c r="F214" s="14">
        <f>[1]Monthly!CY223</f>
        <v>0</v>
      </c>
      <c r="G214" s="16"/>
    </row>
    <row r="215" spans="1:7" x14ac:dyDescent="0.25">
      <c r="A215" s="34" t="s">
        <v>63</v>
      </c>
      <c r="B215" s="37"/>
      <c r="C215" s="43"/>
      <c r="D215" s="14">
        <f>[1]Monthly!DK224</f>
        <v>3</v>
      </c>
      <c r="E215" s="36">
        <f>[1]Fiscal!J224</f>
        <v>41</v>
      </c>
      <c r="F215" s="14">
        <f>[1]Monthly!CY224</f>
        <v>5</v>
      </c>
      <c r="G215" s="16">
        <f t="shared" si="13"/>
        <v>-0.4</v>
      </c>
    </row>
    <row r="216" spans="1:7" x14ac:dyDescent="0.25">
      <c r="A216" s="34" t="s">
        <v>64</v>
      </c>
      <c r="B216" s="37"/>
      <c r="C216" s="43"/>
      <c r="D216" s="14">
        <f>[1]Monthly!DK225</f>
        <v>2</v>
      </c>
      <c r="E216" s="36">
        <f>[1]Fiscal!J225</f>
        <v>37</v>
      </c>
      <c r="F216" s="14">
        <f>[1]Monthly!CY225</f>
        <v>2</v>
      </c>
      <c r="G216" s="16">
        <f t="shared" si="13"/>
        <v>0</v>
      </c>
    </row>
    <row r="217" spans="1:7" x14ac:dyDescent="0.25">
      <c r="A217" s="11" t="s">
        <v>28</v>
      </c>
      <c r="B217" s="37"/>
      <c r="C217" s="43"/>
      <c r="D217" s="14">
        <f>[1]Monthly!DK226</f>
        <v>57</v>
      </c>
      <c r="E217" s="36">
        <f>[1]Fiscal!J226</f>
        <v>0</v>
      </c>
      <c r="F217" s="14">
        <f>[1]Monthly!CY226</f>
        <v>0</v>
      </c>
      <c r="G217" s="16"/>
    </row>
    <row r="218" spans="1:7" x14ac:dyDescent="0.25">
      <c r="A218" s="34"/>
      <c r="B218" s="35"/>
      <c r="C218" s="75" t="s">
        <v>37</v>
      </c>
      <c r="D218" s="20">
        <f>SUM(D210:D217)</f>
        <v>616</v>
      </c>
      <c r="E218" s="20">
        <f>SUM(E210:E217)</f>
        <v>5734</v>
      </c>
      <c r="F218" s="20">
        <f>SUM(F210:F217)</f>
        <v>433</v>
      </c>
      <c r="G218" s="16">
        <f t="shared" si="13"/>
        <v>0.42263279445727481</v>
      </c>
    </row>
    <row r="219" spans="1:7" x14ac:dyDescent="0.25">
      <c r="A219" s="40" t="s">
        <v>163</v>
      </c>
      <c r="B219" s="76"/>
      <c r="C219" s="77" t="s">
        <v>37</v>
      </c>
      <c r="D219" s="14">
        <f>[1]Monthly!DK228</f>
        <v>47000</v>
      </c>
      <c r="E219" s="36">
        <f>[1]Fiscal!J228</f>
        <v>54922</v>
      </c>
      <c r="F219" s="14">
        <f>[1]Monthly!CY228</f>
        <v>56909</v>
      </c>
      <c r="G219" s="16">
        <f t="shared" si="13"/>
        <v>-0.17412008645381222</v>
      </c>
    </row>
    <row r="220" spans="1:7" x14ac:dyDescent="0.25">
      <c r="A220" s="4"/>
      <c r="B220" s="4"/>
      <c r="C220" s="4"/>
      <c r="D220" s="28"/>
      <c r="E220" s="28"/>
      <c r="F220" s="28"/>
      <c r="G220" s="39"/>
    </row>
    <row r="221" spans="1:7" x14ac:dyDescent="0.25">
      <c r="A221" s="2" t="s">
        <v>164</v>
      </c>
      <c r="B221" s="4"/>
      <c r="C221" s="4"/>
      <c r="D221" s="28"/>
      <c r="E221" s="28"/>
      <c r="F221" s="28"/>
      <c r="G221" s="1"/>
    </row>
    <row r="222" spans="1:7" x14ac:dyDescent="0.25">
      <c r="A222" s="11" t="s">
        <v>165</v>
      </c>
      <c r="B222" s="12"/>
      <c r="C222" s="13"/>
      <c r="D222" s="78">
        <f>[1]Monthly!DK232</f>
        <v>1189.82</v>
      </c>
      <c r="E222" s="36">
        <f>[1]Fiscal!J232</f>
        <v>16124.789999999999</v>
      </c>
      <c r="F222" s="78">
        <f>[1]Monthly!CY232</f>
        <v>1530.8</v>
      </c>
      <c r="G222" s="16">
        <f t="shared" ref="G222:G233" si="14">(+D222-F222)/F222</f>
        <v>-0.22274627645675465</v>
      </c>
    </row>
    <row r="223" spans="1:7" x14ac:dyDescent="0.25">
      <c r="A223" s="34" t="s">
        <v>166</v>
      </c>
      <c r="B223" s="37"/>
      <c r="C223" s="43"/>
      <c r="D223" s="78">
        <f>[1]Monthly!DK233</f>
        <v>1226.3900000000001</v>
      </c>
      <c r="E223" s="36">
        <f>[1]Fiscal!J233</f>
        <v>10731.580000000002</v>
      </c>
      <c r="F223" s="78">
        <f>[1]Monthly!CY233</f>
        <v>818.85</v>
      </c>
      <c r="G223" s="16">
        <f t="shared" si="14"/>
        <v>0.49769799108505841</v>
      </c>
    </row>
    <row r="224" spans="1:7" x14ac:dyDescent="0.25">
      <c r="A224" s="34" t="s">
        <v>167</v>
      </c>
      <c r="B224" s="37"/>
      <c r="C224" s="43"/>
      <c r="D224" s="78">
        <f>[1]Monthly!DK234</f>
        <v>36.200000000000003</v>
      </c>
      <c r="E224" s="36">
        <f>[1]Fiscal!J234</f>
        <v>808.86</v>
      </c>
      <c r="F224" s="78">
        <f>[1]Monthly!CY234</f>
        <v>13</v>
      </c>
      <c r="G224" s="16">
        <f t="shared" si="14"/>
        <v>1.7846153846153849</v>
      </c>
    </row>
    <row r="225" spans="1:7" x14ac:dyDescent="0.25">
      <c r="A225" s="34" t="s">
        <v>168</v>
      </c>
      <c r="B225" s="37"/>
      <c r="C225" s="43"/>
      <c r="D225" s="78">
        <f>[1]Monthly!DK235</f>
        <v>3.5</v>
      </c>
      <c r="E225" s="36">
        <f>[1]Fiscal!J235</f>
        <v>1.7</v>
      </c>
      <c r="F225" s="78">
        <f>[1]Monthly!CY235</f>
        <v>0</v>
      </c>
      <c r="G225" s="16"/>
    </row>
    <row r="226" spans="1:7" hidden="1" x14ac:dyDescent="0.25">
      <c r="A226" s="34" t="s">
        <v>169</v>
      </c>
      <c r="B226" s="37"/>
      <c r="C226" s="43"/>
      <c r="D226" s="78">
        <f>[1]Monthly!DK236</f>
        <v>0</v>
      </c>
      <c r="E226" s="36">
        <f>[1]Fiscal!H236</f>
        <v>0</v>
      </c>
      <c r="F226" s="78">
        <f>[1]Monthly!CY236</f>
        <v>0</v>
      </c>
      <c r="G226" s="16"/>
    </row>
    <row r="227" spans="1:7" x14ac:dyDescent="0.25">
      <c r="A227" s="34" t="s">
        <v>170</v>
      </c>
      <c r="B227" s="37"/>
      <c r="C227" s="43"/>
      <c r="D227" s="78">
        <f>[1]Monthly!DK237</f>
        <v>0</v>
      </c>
      <c r="E227" s="36">
        <f>[1]Fiscal!J237</f>
        <v>0</v>
      </c>
      <c r="F227" s="78">
        <f>[1]Monthly!CY237</f>
        <v>0</v>
      </c>
      <c r="G227" s="16"/>
    </row>
    <row r="228" spans="1:7" hidden="1" x14ac:dyDescent="0.25">
      <c r="A228" s="34" t="s">
        <v>171</v>
      </c>
      <c r="B228" s="37"/>
      <c r="C228" s="43"/>
      <c r="D228" s="78">
        <f>[1]Monthly!DK238</f>
        <v>0</v>
      </c>
      <c r="E228" s="36">
        <f>[1]Fiscal!H238</f>
        <v>0</v>
      </c>
      <c r="F228" s="78">
        <f>[1]Monthly!CY238</f>
        <v>0</v>
      </c>
      <c r="G228" s="16" t="e">
        <f t="shared" si="14"/>
        <v>#DIV/0!</v>
      </c>
    </row>
    <row r="229" spans="1:7" hidden="1" x14ac:dyDescent="0.25">
      <c r="A229" s="34" t="s">
        <v>172</v>
      </c>
      <c r="B229" s="37"/>
      <c r="C229" s="43"/>
      <c r="D229" s="78">
        <f>[1]Monthly!DK239</f>
        <v>0</v>
      </c>
      <c r="E229" s="36">
        <f>[1]Fiscal!H239</f>
        <v>0</v>
      </c>
      <c r="F229" s="78">
        <f>[1]Monthly!CY239</f>
        <v>0</v>
      </c>
      <c r="G229" s="16" t="e">
        <f t="shared" si="14"/>
        <v>#DIV/0!</v>
      </c>
    </row>
    <row r="230" spans="1:7" x14ac:dyDescent="0.25">
      <c r="A230" s="34" t="s">
        <v>173</v>
      </c>
      <c r="B230" s="37"/>
      <c r="C230" s="43"/>
      <c r="D230" s="78">
        <f>[1]Monthly!DK240</f>
        <v>6680</v>
      </c>
      <c r="E230" s="36">
        <f>[1]Fiscal!J240</f>
        <v>61995</v>
      </c>
      <c r="F230" s="78">
        <f>[1]Monthly!CY240</f>
        <v>3620</v>
      </c>
      <c r="G230" s="16">
        <f t="shared" si="14"/>
        <v>0.84530386740331487</v>
      </c>
    </row>
    <row r="231" spans="1:7" hidden="1" x14ac:dyDescent="0.25">
      <c r="A231" s="41" t="s">
        <v>174</v>
      </c>
      <c r="B231" s="37"/>
      <c r="C231" s="43"/>
      <c r="D231" s="78">
        <f>[1]Monthly!DK241</f>
        <v>0</v>
      </c>
      <c r="E231" s="36">
        <f>[1]Fiscal!H241</f>
        <v>0</v>
      </c>
      <c r="F231" s="78">
        <f>[1]Monthly!CY241</f>
        <v>0</v>
      </c>
      <c r="G231" s="16" t="e">
        <f t="shared" si="14"/>
        <v>#DIV/0!</v>
      </c>
    </row>
    <row r="232" spans="1:7" x14ac:dyDescent="0.25">
      <c r="A232" s="34" t="s">
        <v>175</v>
      </c>
      <c r="B232" s="37"/>
      <c r="C232" s="43"/>
      <c r="D232" s="78">
        <f>[1]Monthly!DK242</f>
        <v>0</v>
      </c>
      <c r="E232" s="36">
        <f>[1]Fiscal!J242</f>
        <v>0</v>
      </c>
      <c r="F232" s="78">
        <f>[1]Monthly!CY242</f>
        <v>0</v>
      </c>
      <c r="G232" s="16"/>
    </row>
    <row r="233" spans="1:7" x14ac:dyDescent="0.25">
      <c r="A233" s="34"/>
      <c r="B233" s="35"/>
      <c r="C233" s="75" t="s">
        <v>37</v>
      </c>
      <c r="D233" s="79">
        <f>SUM(D222:D232)</f>
        <v>9135.91</v>
      </c>
      <c r="E233" s="79">
        <f>SUM(E222:E232)</f>
        <v>89661.930000000008</v>
      </c>
      <c r="F233" s="79">
        <f>SUM(F222:F232)</f>
        <v>5982.65</v>
      </c>
      <c r="G233" s="16">
        <f t="shared" si="14"/>
        <v>0.5270674366710405</v>
      </c>
    </row>
    <row r="234" spans="1:7" x14ac:dyDescent="0.25">
      <c r="F234"/>
    </row>
    <row r="235" spans="1:7" x14ac:dyDescent="0.25">
      <c r="F235"/>
    </row>
    <row r="236" spans="1:7" x14ac:dyDescent="0.25">
      <c r="A236" s="45" t="s">
        <v>176</v>
      </c>
      <c r="B236" s="45"/>
      <c r="C236" s="45"/>
      <c r="D236" s="78">
        <f>[1]Monthly!DK245</f>
        <v>1754</v>
      </c>
      <c r="E236" s="78">
        <f>[1]Fiscal!J245</f>
        <v>46935.05</v>
      </c>
      <c r="F236" s="78">
        <f>[1]Monthly!CY245</f>
        <v>2007.31</v>
      </c>
      <c r="G236" s="16">
        <f t="shared" ref="G236:G237" si="15">(+D236-F236)/F236</f>
        <v>-0.12619376180061873</v>
      </c>
    </row>
    <row r="237" spans="1:7" x14ac:dyDescent="0.25">
      <c r="A237" s="45" t="s">
        <v>177</v>
      </c>
      <c r="B237" s="45"/>
      <c r="C237" s="45"/>
      <c r="D237" s="78">
        <f>[1]Monthly!DK246</f>
        <v>0</v>
      </c>
      <c r="E237" s="78">
        <f>[1]Fiscal!J246</f>
        <v>0</v>
      </c>
      <c r="F237" s="78">
        <f>[1]Monthly!CY246</f>
        <v>0</v>
      </c>
      <c r="G237" s="16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Nov 24</vt:lpstr>
      <vt:lpstr>'Nov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2024-12-17T23:12:54Z</dcterms:created>
  <dcterms:modified xsi:type="dcterms:W3CDTF">2024-12-17T23:13:34Z</dcterms:modified>
</cp:coreProperties>
</file>